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1665" yWindow="0" windowWidth="25605" windowHeight="15540" tabRatio="500"/>
  </bookViews>
  <sheets>
    <sheet name="Sheet1" sheetId="1" r:id="rId1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55" i="1" l="1"/>
  <c r="D156" i="1"/>
  <c r="H34" i="1"/>
  <c r="H35" i="1"/>
  <c r="J35" i="1"/>
  <c r="H52" i="1"/>
  <c r="H53" i="1"/>
  <c r="J53" i="1"/>
  <c r="H114" i="1"/>
  <c r="H115" i="1"/>
  <c r="J115" i="1"/>
  <c r="H147" i="1"/>
  <c r="H148" i="1"/>
  <c r="J148" i="1"/>
  <c r="H126" i="1"/>
  <c r="H127" i="1"/>
  <c r="J127" i="1"/>
  <c r="J95" i="1"/>
  <c r="H85" i="1"/>
  <c r="H86" i="1"/>
  <c r="J86" i="1"/>
  <c r="H76" i="1"/>
  <c r="H77" i="1"/>
  <c r="J77" i="1"/>
  <c r="H64" i="1"/>
  <c r="H65" i="1"/>
  <c r="J65" i="1"/>
  <c r="H13" i="1"/>
  <c r="H14" i="1"/>
  <c r="J14" i="1"/>
  <c r="H94" i="1"/>
  <c r="D45" i="1"/>
  <c r="D158" i="1"/>
  <c r="D159" i="1"/>
</calcChain>
</file>

<file path=xl/sharedStrings.xml><?xml version="1.0" encoding="utf-8"?>
<sst xmlns="http://schemas.openxmlformats.org/spreadsheetml/2006/main" count="572" uniqueCount="191">
  <si>
    <t>Chamber</t>
  </si>
  <si>
    <t>Last Name, First Name</t>
  </si>
  <si>
    <t>Senate</t>
  </si>
  <si>
    <t xml:space="preserve">Adley, Robert </t>
  </si>
  <si>
    <t xml:space="preserve">Guillory, Elbert </t>
  </si>
  <si>
    <t xml:space="preserve">Alario, John </t>
  </si>
  <si>
    <t xml:space="preserve">Erdey, Dale M. </t>
  </si>
  <si>
    <t xml:space="preserve">Martiny, Daniel </t>
  </si>
  <si>
    <t xml:space="preserve">Smith, John R. </t>
  </si>
  <si>
    <t xml:space="preserve">Long, Gerald </t>
  </si>
  <si>
    <t xml:space="preserve">Amedee, Jody </t>
  </si>
  <si>
    <t xml:space="preserve">Smith, Jr., Gary </t>
  </si>
  <si>
    <t xml:space="preserve">Perry, Jonathan </t>
  </si>
  <si>
    <t>Nevers, Ben</t>
  </si>
  <si>
    <t>Colomb, Yvonne Dorsey-</t>
  </si>
  <si>
    <t>Weston Broome, Sharon</t>
  </si>
  <si>
    <t>Crowe, A.G.</t>
  </si>
  <si>
    <t xml:space="preserve">Riser, Neil </t>
  </si>
  <si>
    <t xml:space="preserve">Claitor, Dan </t>
  </si>
  <si>
    <t xml:space="preserve">Appel, Conrad </t>
  </si>
  <si>
    <t xml:space="preserve">Chabert, Norby </t>
  </si>
  <si>
    <t xml:space="preserve">Walsworth, Mike </t>
  </si>
  <si>
    <t xml:space="preserve">Morrish, Dan "Blade" </t>
  </si>
  <si>
    <t xml:space="preserve">Heitmeier, David </t>
  </si>
  <si>
    <t xml:space="preserve">Kostelka, Robert </t>
  </si>
  <si>
    <t xml:space="preserve">Mills, Jr., Fred H. </t>
  </si>
  <si>
    <t xml:space="preserve">Johns, Ronnie </t>
  </si>
  <si>
    <t xml:space="preserve">LaFleur, Eric </t>
  </si>
  <si>
    <t>Thompson, Francis C.</t>
  </si>
  <si>
    <t xml:space="preserve">Cortez, Page </t>
  </si>
  <si>
    <t xml:space="preserve">Tarver, Gregory </t>
  </si>
  <si>
    <t xml:space="preserve">Donahue, Jack </t>
  </si>
  <si>
    <t xml:space="preserve">Gallot, Rick </t>
  </si>
  <si>
    <t xml:space="preserve">Ward, III, Rick </t>
  </si>
  <si>
    <t xml:space="preserve">Brown, Troy </t>
  </si>
  <si>
    <t xml:space="preserve">Peacock, Barrow </t>
  </si>
  <si>
    <t>TOTAL CONTRIBUTIONS</t>
  </si>
  <si>
    <t>Contributions</t>
  </si>
  <si>
    <t>Buffington, Sherri Smith</t>
  </si>
  <si>
    <t>House</t>
  </si>
  <si>
    <t>Abramson, Neil</t>
  </si>
  <si>
    <t>Adams, Bryan</t>
  </si>
  <si>
    <t xml:space="preserve">Anders, Andy </t>
  </si>
  <si>
    <t xml:space="preserve">Armes, III, James </t>
  </si>
  <si>
    <t>Arnold, Jeff</t>
  </si>
  <si>
    <t>Badon, Austin</t>
  </si>
  <si>
    <t xml:space="preserve">Barras, Taylor </t>
  </si>
  <si>
    <t xml:space="preserve">Barrow, Regina </t>
  </si>
  <si>
    <t>Berthelot, Johnny</t>
  </si>
  <si>
    <t xml:space="preserve">Billiot, Robert </t>
  </si>
  <si>
    <t xml:space="preserve">Bishop, Stuart </t>
  </si>
  <si>
    <t>Bishop, Wesley</t>
  </si>
  <si>
    <t>Broadwater, Chris</t>
  </si>
  <si>
    <t>Brossett, Jared</t>
  </si>
  <si>
    <t xml:space="preserve">Brown, Terry R. </t>
  </si>
  <si>
    <t xml:space="preserve">Burford, Richard </t>
  </si>
  <si>
    <t xml:space="preserve">Burns, Henry </t>
  </si>
  <si>
    <t>Burns, Timothy</t>
  </si>
  <si>
    <t xml:space="preserve">Burrell, Roy </t>
  </si>
  <si>
    <t xml:space="preserve">Carmody, Thomas G. </t>
  </si>
  <si>
    <t xml:space="preserve">Carter, Stephen Frank </t>
  </si>
  <si>
    <t xml:space="preserve">Champagne, Simone B. </t>
  </si>
  <si>
    <t>Chaney, Charles "Bubba"</t>
  </si>
  <si>
    <t>Connick, Patrick</t>
  </si>
  <si>
    <t xml:space="preserve">Cox, Kenny </t>
  </si>
  <si>
    <t>Cromer, George Gregory</t>
  </si>
  <si>
    <t xml:space="preserve">Danahay, Michael </t>
  </si>
  <si>
    <t xml:space="preserve">Dixon, Herbert </t>
  </si>
  <si>
    <t xml:space="preserve">Dove, Gordon </t>
  </si>
  <si>
    <t xml:space="preserve">Edwards, John Bel </t>
  </si>
  <si>
    <t xml:space="preserve">Fannin, Jim </t>
  </si>
  <si>
    <t xml:space="preserve">Foil, Franklin </t>
  </si>
  <si>
    <t>Franklin, Albert</t>
  </si>
  <si>
    <t xml:space="preserve">Gaines, Randal </t>
  </si>
  <si>
    <t>Garofalo, Ray</t>
  </si>
  <si>
    <t xml:space="preserve">Geymann, Brett </t>
  </si>
  <si>
    <t xml:space="preserve">Gisclair, Jerry </t>
  </si>
  <si>
    <t xml:space="preserve">Greene, Hunter </t>
  </si>
  <si>
    <t xml:space="preserve">Guillory, Mickey </t>
  </si>
  <si>
    <t xml:space="preserve">Guinn, John E. </t>
  </si>
  <si>
    <t xml:space="preserve">Harris, Lance </t>
  </si>
  <si>
    <t xml:space="preserve">Harrison, Joe </t>
  </si>
  <si>
    <t xml:space="preserve">Havard, Kenny </t>
  </si>
  <si>
    <t xml:space="preserve">Hazel, Chris </t>
  </si>
  <si>
    <t xml:space="preserve">Henry, Cameron </t>
  </si>
  <si>
    <t xml:space="preserve">Hensgens, Bob </t>
  </si>
  <si>
    <t xml:space="preserve">Hill, Dorothy Sue </t>
  </si>
  <si>
    <t xml:space="preserve">Hodges, Valarie </t>
  </si>
  <si>
    <t xml:space="preserve">Hoffmann, Frank </t>
  </si>
  <si>
    <t>Hollis, Paul</t>
  </si>
  <si>
    <t>Honore, Dalton</t>
  </si>
  <si>
    <t xml:space="preserve">Howard, Frank A. </t>
  </si>
  <si>
    <t xml:space="preserve">Hunter, Marcus </t>
  </si>
  <si>
    <t xml:space="preserve">Huval, Mike "Pete" </t>
  </si>
  <si>
    <t xml:space="preserve">Ivey, Barry </t>
  </si>
  <si>
    <t>Jackson, III, Girod</t>
  </si>
  <si>
    <t xml:space="preserve">Jackson, Katrina </t>
  </si>
  <si>
    <t>James, Edward</t>
  </si>
  <si>
    <t xml:space="preserve">Jefferson, Patrick O. </t>
  </si>
  <si>
    <t xml:space="preserve">Johnson, Robert A. </t>
  </si>
  <si>
    <t xml:space="preserve">Jones, Sam </t>
  </si>
  <si>
    <t xml:space="preserve">Kleckley, Chuck </t>
  </si>
  <si>
    <t xml:space="preserve">Lambert, Eddie J. </t>
  </si>
  <si>
    <t xml:space="preserve">Landry, Nancy </t>
  </si>
  <si>
    <t>Landry, Terry</t>
  </si>
  <si>
    <t xml:space="preserve">LeBas, H. Bernard </t>
  </si>
  <si>
    <t>Leger, III, Walt</t>
  </si>
  <si>
    <t>Leopold, Chris</t>
  </si>
  <si>
    <t xml:space="preserve">Lopinto, Joseph </t>
  </si>
  <si>
    <t>Lorusso, Nicholas</t>
  </si>
  <si>
    <t>Mack, Sherman Q.</t>
  </si>
  <si>
    <t xml:space="preserve">Miller, Gregory A. </t>
  </si>
  <si>
    <t xml:space="preserve">Montoucet, Jack </t>
  </si>
  <si>
    <t>Moreno, Helena</t>
  </si>
  <si>
    <t xml:space="preserve">Morris, James H. </t>
  </si>
  <si>
    <t xml:space="preserve">Morris, Jay </t>
  </si>
  <si>
    <t xml:space="preserve">Norton, Barbara </t>
  </si>
  <si>
    <t xml:space="preserve">Ortego, Stephen </t>
  </si>
  <si>
    <t xml:space="preserve">Pearson, Kevin </t>
  </si>
  <si>
    <t xml:space="preserve">Pierre, Vincent </t>
  </si>
  <si>
    <t xml:space="preserve">Ponti, Erich </t>
  </si>
  <si>
    <t xml:space="preserve">Pope, J. Rogers </t>
  </si>
  <si>
    <t xml:space="preserve">Price, Ed </t>
  </si>
  <si>
    <t xml:space="preserve">Pugh, Steve </t>
  </si>
  <si>
    <t xml:space="preserve">Pylant, Steve </t>
  </si>
  <si>
    <t xml:space="preserve">Reynolds, Harlie Gene </t>
  </si>
  <si>
    <t xml:space="preserve">Richard, Jerome "Dee" </t>
  </si>
  <si>
    <t xml:space="preserve">Ritchie, Harold </t>
  </si>
  <si>
    <t xml:space="preserve">Robideaux, Joel </t>
  </si>
  <si>
    <t xml:space="preserve">Schexnayder, Clay </t>
  </si>
  <si>
    <t xml:space="preserve">Schroder, John </t>
  </si>
  <si>
    <t xml:space="preserve">Seabaugh, Alan </t>
  </si>
  <si>
    <t xml:space="preserve">Shadoin, Rob </t>
  </si>
  <si>
    <t xml:space="preserve">Simon, Scott </t>
  </si>
  <si>
    <t xml:space="preserve">Smith, Patricia Haynes </t>
  </si>
  <si>
    <t>St. Germain, Karen</t>
  </si>
  <si>
    <t xml:space="preserve">Stokes, Julie </t>
  </si>
  <si>
    <t xml:space="preserve">Talbot, Kirk </t>
  </si>
  <si>
    <t xml:space="preserve">Thibaut, Jr., Major </t>
  </si>
  <si>
    <t>Thierry, Ledricka</t>
  </si>
  <si>
    <t xml:space="preserve">Thompson, Jeff R. </t>
  </si>
  <si>
    <t xml:space="preserve">Whitney, Lenar </t>
  </si>
  <si>
    <t xml:space="preserve">Williams, Alfred </t>
  </si>
  <si>
    <t xml:space="preserve">Williams, Patrick </t>
  </si>
  <si>
    <t>Willmott, Tom</t>
  </si>
  <si>
    <t>THE STATE LEGISLATURE</t>
  </si>
  <si>
    <t>AGRICULTURE &amp; FORESTRY</t>
  </si>
  <si>
    <t>AVERAGE PER HOUSE REP.</t>
  </si>
  <si>
    <t xml:space="preserve"> STATE LEGISLATURE TOTAL</t>
  </si>
  <si>
    <t>AVERAGE PER LEGISLATOR</t>
  </si>
  <si>
    <t>Thompson, Francis C. (Chairman)</t>
  </si>
  <si>
    <t xml:space="preserve">Allain, R.L. Bret </t>
  </si>
  <si>
    <t>Allain, R.L. Bret (Vice-Chairman)</t>
  </si>
  <si>
    <t>TOTAL</t>
  </si>
  <si>
    <t>AVERAGE</t>
  </si>
  <si>
    <t>Anders, Andy  (Chairman)</t>
  </si>
  <si>
    <t>Hensgens, Bob  (Vice-Chairman)</t>
  </si>
  <si>
    <t>CIVIL LAW &amp; PROCEDURE</t>
  </si>
  <si>
    <t>Abramson, Neil (Chairman)</t>
  </si>
  <si>
    <t>Landry, Nancy (Vice-Chairman)</t>
  </si>
  <si>
    <t>TOTALS</t>
  </si>
  <si>
    <t>ENVIRONMENTAL QUALITY</t>
  </si>
  <si>
    <t>Walsworth, Mike (Chairman)</t>
  </si>
  <si>
    <t>Brown, Troy (Vice-Chairman)</t>
  </si>
  <si>
    <t>JUDICIARY</t>
  </si>
  <si>
    <t>Murray, Edwin R.</t>
  </si>
  <si>
    <t>Morrell, Jean-Paul</t>
  </si>
  <si>
    <t>Nevers, Ben (Chairman)</t>
  </si>
  <si>
    <t>Claitor, Dan (Vice-Chairman)</t>
  </si>
  <si>
    <t>Morrell, Jean-Paul (Chairman)</t>
  </si>
  <si>
    <t>Johns, Ronnie (Vice-Chairman)</t>
  </si>
  <si>
    <t>Peterson, Karen Carter</t>
  </si>
  <si>
    <t>White, Mack "Bodi"</t>
  </si>
  <si>
    <t>Kostelka, Robert (Chairman)</t>
  </si>
  <si>
    <t>Perry, Jonathan (Vice-Chairman)</t>
  </si>
  <si>
    <t>MEDIAN</t>
  </si>
  <si>
    <t>A</t>
  </si>
  <si>
    <t>B</t>
  </si>
  <si>
    <t>C</t>
  </si>
  <si>
    <t>Arnold, Jeff (Chairman)</t>
  </si>
  <si>
    <t>Foil, Franklin (Vice-Chairman)</t>
  </si>
  <si>
    <t>MEDIAN PER SENATORS</t>
  </si>
  <si>
    <t>NATURAL RESOURCES</t>
  </si>
  <si>
    <t>Long, Gerald (Chairman)</t>
  </si>
  <si>
    <t>Ward, III, Rick (Vice-Chairman)</t>
  </si>
  <si>
    <t>Dove, Gordon (Chairman)</t>
  </si>
  <si>
    <t>Bishop, Stuart (Vice-Chairman)</t>
  </si>
  <si>
    <t>Difference:</t>
  </si>
  <si>
    <t>+</t>
  </si>
  <si>
    <t>-</t>
  </si>
  <si>
    <t>COMMITTEES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</si>
</sst>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name val="Calibri"/>
      <scheme val="minor"/>
    </font>
    <font>
      <b/>
      <sz val="12"/>
      <name val="Calibri"/>
      <family val="2"/>
      <scheme val="minor"/>
    </font>
    <font>
      <i/>
      <sz val="12"/>
      <name val="Calibri"/>
      <scheme val="minor"/>
    </font>
    <font>
      <b/>
      <i/>
      <sz val="12"/>
      <name val="Calibri"/>
      <scheme val="minor"/>
    </font>
    <font>
      <i/>
      <sz val="12"/>
      <color theme="0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scheme val="minor"/>
    </font>
    <font>
      <b/>
      <i/>
      <sz val="12"/>
      <color theme="1"/>
      <name val="Calibri"/>
      <scheme val="minor"/>
    </font>
    <font>
      <u/>
      <sz val="12"/>
      <color theme="1"/>
      <name val="Calibri"/>
      <scheme val="minor"/>
    </font>
    <font>
      <sz val="10"/>
      <color theme="1"/>
      <name val="Calibri"/>
      <scheme val="minor"/>
    </font>
    <font>
      <sz val="10"/>
      <color rgb="FF000000"/>
      <name val="Calibri"/>
      <scheme val="minor"/>
    </font>
    <font>
      <sz val="12"/>
      <color rgb="FF000000"/>
      <name val="Calibri"/>
      <family val="2"/>
      <scheme val="minor"/>
    </font>
    <font>
      <sz val="10"/>
      <color rgb="FFFF0000"/>
      <name val="Calibri"/>
      <scheme val="minor"/>
    </font>
    <font>
      <sz val="10"/>
      <name val="Calibri"/>
      <scheme val="minor"/>
    </font>
    <font>
      <sz val="10"/>
      <color rgb="FF008000"/>
      <name val="Calibri"/>
      <scheme val="minor"/>
    </font>
    <font>
      <sz val="8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FF0000"/>
        <bgColor indexed="64"/>
      </patternFill>
    </fill>
    <fill>
      <patternFill patternType="solid">
        <fgColor rgb="FFFF6600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00"/>
        <bgColor rgb="FF000000"/>
      </patternFill>
    </fill>
    <fill>
      <patternFill patternType="solid">
        <fgColor rgb="FF3366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660066"/>
        <bgColor rgb="FF000000"/>
      </patternFill>
    </fill>
  </fills>
  <borders count="26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theme="0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theme="0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</borders>
  <cellStyleXfs count="128">
    <xf numFmtId="0" fontId="0" fillId="0" borderId="0"/>
    <xf numFmtId="44" fontId="1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108">
    <xf numFmtId="0" fontId="0" fillId="0" borderId="0" xfId="0"/>
    <xf numFmtId="44" fontId="7" fillId="3" borderId="2" xfId="1" applyFont="1" applyFill="1" applyBorder="1"/>
    <xf numFmtId="44" fontId="7" fillId="7" borderId="2" xfId="1" applyFont="1" applyFill="1" applyBorder="1"/>
    <xf numFmtId="44" fontId="8" fillId="8" borderId="4" xfId="1" applyFont="1" applyFill="1" applyBorder="1"/>
    <xf numFmtId="44" fontId="8" fillId="9" borderId="4" xfId="1" applyFont="1" applyFill="1" applyBorder="1"/>
    <xf numFmtId="44" fontId="8" fillId="11" borderId="4" xfId="1" applyFont="1" applyFill="1" applyBorder="1"/>
    <xf numFmtId="44" fontId="5" fillId="2" borderId="8" xfId="1" applyFont="1" applyFill="1" applyBorder="1" applyAlignment="1">
      <alignment horizontal="right"/>
    </xf>
    <xf numFmtId="44" fontId="5" fillId="2" borderId="9" xfId="1" applyFont="1" applyFill="1" applyBorder="1" applyAlignment="1">
      <alignment horizontal="center"/>
    </xf>
    <xf numFmtId="0" fontId="0" fillId="0" borderId="0" xfId="0" applyAlignment="1">
      <alignment horizontal="right"/>
    </xf>
    <xf numFmtId="0" fontId="11" fillId="0" borderId="0" xfId="0" applyFont="1" applyAlignment="1">
      <alignment horizontal="right"/>
    </xf>
    <xf numFmtId="44" fontId="0" fillId="0" borderId="0" xfId="1" applyFont="1"/>
    <xf numFmtId="44" fontId="8" fillId="5" borderId="3" xfId="1" applyFont="1" applyFill="1" applyBorder="1"/>
    <xf numFmtId="44" fontId="8" fillId="8" borderId="3" xfId="1" applyFont="1" applyFill="1" applyBorder="1"/>
    <xf numFmtId="44" fontId="8" fillId="6" borderId="4" xfId="1" applyFont="1" applyFill="1" applyBorder="1"/>
    <xf numFmtId="44" fontId="8" fillId="10" borderId="4" xfId="1" applyFont="1" applyFill="1" applyBorder="1"/>
    <xf numFmtId="0" fontId="11" fillId="0" borderId="0" xfId="0" applyFont="1"/>
    <xf numFmtId="44" fontId="5" fillId="2" borderId="14" xfId="1" applyNumberFormat="1" applyFont="1" applyFill="1" applyBorder="1" applyAlignment="1">
      <alignment horizontal="left"/>
    </xf>
    <xf numFmtId="0" fontId="5" fillId="2" borderId="15" xfId="1" applyNumberFormat="1" applyFont="1" applyFill="1" applyBorder="1" applyAlignment="1">
      <alignment horizontal="left"/>
    </xf>
    <xf numFmtId="44" fontId="5" fillId="2" borderId="14" xfId="1" applyFont="1" applyFill="1" applyBorder="1" applyAlignment="1">
      <alignment horizontal="left"/>
    </xf>
    <xf numFmtId="0" fontId="11" fillId="7" borderId="0" xfId="0" applyFont="1" applyFill="1" applyBorder="1" applyAlignment="1">
      <alignment horizontal="right"/>
    </xf>
    <xf numFmtId="0" fontId="11" fillId="3" borderId="0" xfId="0" applyFont="1" applyFill="1" applyBorder="1" applyAlignment="1">
      <alignment horizontal="right"/>
    </xf>
    <xf numFmtId="0" fontId="11" fillId="12" borderId="0" xfId="0" applyFont="1" applyFill="1" applyBorder="1" applyAlignment="1">
      <alignment horizontal="right"/>
    </xf>
    <xf numFmtId="44" fontId="8" fillId="14" borderId="4" xfId="1" applyFont="1" applyFill="1" applyBorder="1"/>
    <xf numFmtId="44" fontId="8" fillId="13" borderId="7" xfId="1" applyFont="1" applyFill="1" applyBorder="1"/>
    <xf numFmtId="44" fontId="8" fillId="0" borderId="0" xfId="1" applyFont="1"/>
    <xf numFmtId="44" fontId="8" fillId="5" borderId="0" xfId="1" applyFont="1" applyFill="1" applyBorder="1"/>
    <xf numFmtId="44" fontId="8" fillId="8" borderId="0" xfId="1" applyFont="1" applyFill="1" applyBorder="1"/>
    <xf numFmtId="44" fontId="8" fillId="9" borderId="0" xfId="1" applyFont="1" applyFill="1" applyBorder="1"/>
    <xf numFmtId="44" fontId="8" fillId="11" borderId="0" xfId="1" applyFont="1" applyFill="1" applyBorder="1"/>
    <xf numFmtId="44" fontId="8" fillId="13" borderId="0" xfId="1" applyFont="1" applyFill="1" applyBorder="1"/>
    <xf numFmtId="0" fontId="12" fillId="0" borderId="0" xfId="0" applyFont="1"/>
    <xf numFmtId="44" fontId="7" fillId="3" borderId="12" xfId="1" applyNumberFormat="1" applyFont="1" applyFill="1" applyBorder="1"/>
    <xf numFmtId="44" fontId="7" fillId="3" borderId="13" xfId="1" applyNumberFormat="1" applyFont="1" applyFill="1" applyBorder="1"/>
    <xf numFmtId="44" fontId="7" fillId="7" borderId="13" xfId="1" applyNumberFormat="1" applyFont="1" applyFill="1" applyBorder="1"/>
    <xf numFmtId="44" fontId="7" fillId="12" borderId="13" xfId="1" applyNumberFormat="1" applyFont="1" applyFill="1" applyBorder="1"/>
    <xf numFmtId="44" fontId="7" fillId="3" borderId="13" xfId="1" applyFont="1" applyFill="1" applyBorder="1"/>
    <xf numFmtId="44" fontId="7" fillId="3" borderId="18" xfId="1" applyNumberFormat="1" applyFont="1" applyFill="1" applyBorder="1"/>
    <xf numFmtId="0" fontId="0" fillId="0" borderId="0" xfId="0" applyBorder="1"/>
    <xf numFmtId="0" fontId="4" fillId="0" borderId="0" xfId="1" applyNumberFormat="1" applyFont="1" applyFill="1" applyBorder="1" applyAlignment="1">
      <alignment horizontal="right"/>
    </xf>
    <xf numFmtId="44" fontId="4" fillId="0" borderId="0" xfId="1" applyFont="1" applyFill="1" applyBorder="1" applyAlignment="1">
      <alignment horizontal="center"/>
    </xf>
    <xf numFmtId="44" fontId="3" fillId="0" borderId="0" xfId="1" applyFont="1" applyFill="1" applyBorder="1"/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44" fontId="5" fillId="2" borderId="8" xfId="1" applyFont="1" applyFill="1" applyBorder="1" applyAlignment="1">
      <alignment horizontal="left"/>
    </xf>
    <xf numFmtId="0" fontId="11" fillId="7" borderId="16" xfId="0" applyFont="1" applyFill="1" applyBorder="1" applyAlignment="1">
      <alignment horizontal="right"/>
    </xf>
    <xf numFmtId="44" fontId="8" fillId="9" borderId="17" xfId="1" applyNumberFormat="1" applyFont="1" applyFill="1" applyBorder="1"/>
    <xf numFmtId="0" fontId="11" fillId="3" borderId="1" xfId="0" applyFont="1" applyFill="1" applyBorder="1" applyAlignment="1">
      <alignment horizontal="right"/>
    </xf>
    <xf numFmtId="44" fontId="8" fillId="10" borderId="10" xfId="1" applyNumberFormat="1" applyFont="1" applyFill="1" applyBorder="1"/>
    <xf numFmtId="44" fontId="8" fillId="6" borderId="10" xfId="1" applyNumberFormat="1" applyFont="1" applyFill="1" applyBorder="1"/>
    <xf numFmtId="0" fontId="11" fillId="7" borderId="1" xfId="0" applyFont="1" applyFill="1" applyBorder="1" applyAlignment="1">
      <alignment horizontal="right"/>
    </xf>
    <xf numFmtId="44" fontId="8" fillId="9" borderId="10" xfId="1" applyNumberFormat="1" applyFont="1" applyFill="1" applyBorder="1"/>
    <xf numFmtId="44" fontId="8" fillId="5" borderId="10" xfId="1" applyNumberFormat="1" applyFont="1" applyFill="1" applyBorder="1"/>
    <xf numFmtId="44" fontId="8" fillId="8" borderId="10" xfId="1" applyNumberFormat="1" applyFont="1" applyFill="1" applyBorder="1"/>
    <xf numFmtId="0" fontId="11" fillId="3" borderId="5" xfId="0" applyFont="1" applyFill="1" applyBorder="1" applyAlignment="1">
      <alignment horizontal="right"/>
    </xf>
    <xf numFmtId="44" fontId="8" fillId="5" borderId="11" xfId="1" applyNumberFormat="1" applyFont="1" applyFill="1" applyBorder="1"/>
    <xf numFmtId="44" fontId="6" fillId="3" borderId="2" xfId="1" applyNumberFormat="1" applyFont="1" applyFill="1" applyBorder="1"/>
    <xf numFmtId="44" fontId="6" fillId="7" borderId="2" xfId="1" applyNumberFormat="1" applyFont="1" applyFill="1" applyBorder="1"/>
    <xf numFmtId="44" fontId="6" fillId="3" borderId="6" xfId="1" applyNumberFormat="1" applyFont="1" applyFill="1" applyBorder="1"/>
    <xf numFmtId="44" fontId="6" fillId="0" borderId="0" xfId="1" applyFont="1"/>
    <xf numFmtId="0" fontId="13" fillId="0" borderId="0" xfId="0" applyFont="1" applyAlignment="1">
      <alignment horizontal="center"/>
    </xf>
    <xf numFmtId="44" fontId="8" fillId="11" borderId="17" xfId="1" applyNumberFormat="1" applyFont="1" applyFill="1" applyBorder="1"/>
    <xf numFmtId="44" fontId="8" fillId="13" borderId="10" xfId="1" applyNumberFormat="1" applyFont="1" applyFill="1" applyBorder="1"/>
    <xf numFmtId="44" fontId="8" fillId="11" borderId="10" xfId="1" applyNumberFormat="1" applyFont="1" applyFill="1" applyBorder="1"/>
    <xf numFmtId="44" fontId="8" fillId="9" borderId="11" xfId="1" applyNumberFormat="1" applyFont="1" applyFill="1" applyBorder="1"/>
    <xf numFmtId="0" fontId="11" fillId="7" borderId="20" xfId="0" applyFont="1" applyFill="1" applyBorder="1" applyAlignment="1">
      <alignment horizontal="right"/>
    </xf>
    <xf numFmtId="44" fontId="7" fillId="7" borderId="19" xfId="1" applyNumberFormat="1" applyFont="1" applyFill="1" applyBorder="1"/>
    <xf numFmtId="0" fontId="11" fillId="3" borderId="21" xfId="0" applyFont="1" applyFill="1" applyBorder="1" applyAlignment="1">
      <alignment horizontal="right"/>
    </xf>
    <xf numFmtId="44" fontId="7" fillId="3" borderId="2" xfId="1" applyNumberFormat="1" applyFont="1" applyFill="1" applyBorder="1"/>
    <xf numFmtId="0" fontId="11" fillId="7" borderId="21" xfId="0" applyFont="1" applyFill="1" applyBorder="1" applyAlignment="1">
      <alignment horizontal="right"/>
    </xf>
    <xf numFmtId="44" fontId="7" fillId="7" borderId="2" xfId="1" applyNumberFormat="1" applyFont="1" applyFill="1" applyBorder="1"/>
    <xf numFmtId="0" fontId="11" fillId="7" borderId="22" xfId="0" applyFont="1" applyFill="1" applyBorder="1" applyAlignment="1">
      <alignment horizontal="right"/>
    </xf>
    <xf numFmtId="44" fontId="6" fillId="7" borderId="6" xfId="1" applyNumberFormat="1" applyFont="1" applyFill="1" applyBorder="1"/>
    <xf numFmtId="44" fontId="8" fillId="8" borderId="17" xfId="1" applyNumberFormat="1" applyFont="1" applyFill="1" applyBorder="1"/>
    <xf numFmtId="44" fontId="8" fillId="11" borderId="11" xfId="1" applyNumberFormat="1" applyFont="1" applyFill="1" applyBorder="1"/>
    <xf numFmtId="44" fontId="8" fillId="14" borderId="10" xfId="1" applyNumberFormat="1" applyFont="1" applyFill="1" applyBorder="1"/>
    <xf numFmtId="0" fontId="6" fillId="3" borderId="20" xfId="1" applyNumberFormat="1" applyFont="1" applyFill="1" applyBorder="1" applyAlignment="1">
      <alignment horizontal="right"/>
    </xf>
    <xf numFmtId="44" fontId="7" fillId="3" borderId="19" xfId="1" applyNumberFormat="1" applyFont="1" applyFill="1" applyBorder="1"/>
    <xf numFmtId="0" fontId="6" fillId="7" borderId="21" xfId="1" applyNumberFormat="1" applyFont="1" applyFill="1" applyBorder="1" applyAlignment="1">
      <alignment horizontal="right"/>
    </xf>
    <xf numFmtId="0" fontId="6" fillId="3" borderId="21" xfId="1" applyNumberFormat="1" applyFont="1" applyFill="1" applyBorder="1" applyAlignment="1">
      <alignment horizontal="right"/>
    </xf>
    <xf numFmtId="0" fontId="6" fillId="3" borderId="22" xfId="1" applyNumberFormat="1" applyFont="1" applyFill="1" applyBorder="1" applyAlignment="1">
      <alignment horizontal="right"/>
    </xf>
    <xf numFmtId="0" fontId="6" fillId="0" borderId="0" xfId="0" applyFont="1" applyAlignment="1">
      <alignment horizontal="right"/>
    </xf>
    <xf numFmtId="44" fontId="6" fillId="0" borderId="0" xfId="1" applyFont="1" applyAlignment="1">
      <alignment horizontal="right"/>
    </xf>
    <xf numFmtId="0" fontId="6" fillId="7" borderId="20" xfId="1" applyNumberFormat="1" applyFont="1" applyFill="1" applyBorder="1" applyAlignment="1">
      <alignment horizontal="right"/>
    </xf>
    <xf numFmtId="0" fontId="6" fillId="7" borderId="22" xfId="1" applyNumberFormat="1" applyFont="1" applyFill="1" applyBorder="1" applyAlignment="1">
      <alignment horizontal="right"/>
    </xf>
    <xf numFmtId="44" fontId="8" fillId="4" borderId="10" xfId="1" applyNumberFormat="1" applyFont="1" applyFill="1" applyBorder="1"/>
    <xf numFmtId="0" fontId="12" fillId="0" borderId="0" xfId="0" applyFont="1" applyAlignment="1">
      <alignment horizontal="right"/>
    </xf>
    <xf numFmtId="44" fontId="8" fillId="5" borderId="17" xfId="1" applyNumberFormat="1" applyFont="1" applyFill="1" applyBorder="1"/>
    <xf numFmtId="0" fontId="11" fillId="3" borderId="20" xfId="0" applyFont="1" applyFill="1" applyBorder="1" applyAlignment="1">
      <alignment horizontal="right"/>
    </xf>
    <xf numFmtId="0" fontId="11" fillId="3" borderId="22" xfId="0" applyFont="1" applyFill="1" applyBorder="1" applyAlignment="1">
      <alignment horizontal="right"/>
    </xf>
    <xf numFmtId="0" fontId="0" fillId="0" borderId="0" xfId="0" applyAlignment="1">
      <alignment horizontal="center"/>
    </xf>
    <xf numFmtId="0" fontId="14" fillId="0" borderId="0" xfId="0" applyFont="1"/>
    <xf numFmtId="0" fontId="14" fillId="0" borderId="0" xfId="0" applyFont="1" applyAlignment="1">
      <alignment horizontal="center"/>
    </xf>
    <xf numFmtId="44" fontId="17" fillId="0" borderId="0" xfId="0" applyNumberFormat="1" applyFont="1" applyFill="1"/>
    <xf numFmtId="44" fontId="18" fillId="0" borderId="0" xfId="0" applyNumberFormat="1" applyFont="1" applyFill="1"/>
    <xf numFmtId="0" fontId="16" fillId="0" borderId="0" xfId="0" applyFont="1"/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right"/>
    </xf>
    <xf numFmtId="44" fontId="17" fillId="0" borderId="0" xfId="0" applyNumberFormat="1" applyFont="1"/>
    <xf numFmtId="44" fontId="18" fillId="0" borderId="0" xfId="0" applyNumberFormat="1" applyFont="1"/>
    <xf numFmtId="44" fontId="19" fillId="0" borderId="0" xfId="0" applyNumberFormat="1" applyFont="1"/>
    <xf numFmtId="0" fontId="4" fillId="0" borderId="0" xfId="0" applyFont="1" applyFill="1" applyBorder="1"/>
    <xf numFmtId="0" fontId="4" fillId="2" borderId="23" xfId="1" applyNumberFormat="1" applyFont="1" applyFill="1" applyBorder="1" applyAlignment="1">
      <alignment horizontal="left"/>
    </xf>
    <xf numFmtId="44" fontId="4" fillId="2" borderId="14" xfId="1" applyFont="1" applyFill="1" applyBorder="1" applyAlignment="1">
      <alignment horizontal="left"/>
    </xf>
    <xf numFmtId="0" fontId="6" fillId="3" borderId="0" xfId="1" applyNumberFormat="1" applyFont="1" applyFill="1" applyBorder="1" applyAlignment="1">
      <alignment horizontal="right"/>
    </xf>
    <xf numFmtId="44" fontId="8" fillId="4" borderId="24" xfId="1" applyFont="1" applyFill="1" applyBorder="1"/>
    <xf numFmtId="44" fontId="8" fillId="5" borderId="25" xfId="1" applyFont="1" applyFill="1" applyBorder="1"/>
    <xf numFmtId="44" fontId="8" fillId="4" borderId="25" xfId="1" applyFont="1" applyFill="1" applyBorder="1"/>
    <xf numFmtId="0" fontId="6" fillId="7" borderId="0" xfId="1" applyNumberFormat="1" applyFont="1" applyFill="1" applyBorder="1" applyAlignment="1">
      <alignment horizontal="right"/>
    </xf>
  </cellXfs>
  <cellStyles count="128">
    <cellStyle name="Currency" xfId="1" builtinId="4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Normal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scheme val="minor"/>
      </font>
      <fill>
        <patternFill patternType="solid">
          <fgColor indexed="64"/>
          <bgColor theme="0"/>
        </patternFill>
      </fill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auto="1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scheme val="minor"/>
      </font>
      <fill>
        <patternFill patternType="solid">
          <fgColor indexed="64"/>
          <bgColor theme="6" tint="0.39997558519241921"/>
        </patternFill>
      </fill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solid">
          <fgColor indexed="64"/>
          <bgColor theme="5" tint="0.79998168889431442"/>
        </patternFill>
      </fill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0" formatCode="General"/>
      <fill>
        <patternFill patternType="solid">
          <fgColor indexed="64"/>
          <bgColor theme="5" tint="0.79998168889431442"/>
        </patternFill>
      </fill>
      <alignment horizontal="right" vertical="bottom" textRotation="0" wrapText="0" indent="0" justifyLastLine="0" shrinkToFit="0" readingOrder="0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bottom style="medium">
          <color indexed="64"/>
        </bottom>
      </border>
    </dxf>
    <dxf>
      <fill>
        <patternFill patternType="solid">
          <fgColor indexed="64"/>
          <bgColor theme="0"/>
        </patternFill>
      </fill>
      <border diagonalUp="0" diagonalDown="0">
        <left/>
        <right/>
        <top/>
        <bottom/>
        <vertical/>
        <horizontal/>
      </border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e2" displayName="Table2" ref="B4:D43" totalsRowShown="0" headerRowDxfId="9" headerRowBorderDxfId="8" tableBorderDxfId="7">
  <autoFilter ref="B4:D43"/>
  <sortState ref="B5:D43">
    <sortCondition descending="1" ref="D4:D43"/>
  </sortState>
  <tableColumns count="3">
    <tableColumn id="1" name="Chamber" dataDxfId="6" dataCellStyle="Currency"/>
    <tableColumn id="2" name="Last Name, First Name" dataDxfId="5" dataCellStyle="Currency"/>
    <tableColumn id="3" name="Contributions" dataDxfId="4" dataCellStyle="Currency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B48:D153" totalsRowShown="0" headerRowBorderDxfId="3" tableBorderDxfId="2">
  <autoFilter ref="B48:D153"/>
  <sortState ref="B49:D153">
    <sortCondition descending="1" ref="D48:D153"/>
  </sortState>
  <tableColumns count="3">
    <tableColumn id="1" name="Chamber" dataDxfId="1"/>
    <tableColumn id="2" name="Last Name, First Name"/>
    <tableColumn id="3" name="Contributions" dataDxfId="0" dataCellStyle="Currency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2:O159"/>
  <sheetViews>
    <sheetView tabSelected="1" workbookViewId="0">
      <selection activeCell="G2" sqref="G2"/>
    </sheetView>
  </sheetViews>
  <sheetFormatPr defaultColWidth="11" defaultRowHeight="15.75" x14ac:dyDescent="0.25"/>
  <cols>
    <col min="1" max="1" width="5.5" customWidth="1"/>
    <col min="3" max="3" width="24.375" customWidth="1"/>
    <col min="4" max="4" width="15.625" style="10" customWidth="1"/>
    <col min="5" max="5" width="10.375" customWidth="1"/>
    <col min="6" max="6" width="11.375" style="9" customWidth="1"/>
    <col min="7" max="7" width="29.5" style="15" customWidth="1"/>
    <col min="8" max="8" width="15.625" style="24" customWidth="1"/>
    <col min="9" max="9" width="5.5" customWidth="1"/>
    <col min="10" max="10" width="10.625" style="90" customWidth="1"/>
    <col min="11" max="20" width="10.875" customWidth="1"/>
  </cols>
  <sheetData>
    <row r="2" spans="2:15" x14ac:dyDescent="0.25">
      <c r="C2" s="41" t="s">
        <v>145</v>
      </c>
      <c r="G2" s="41" t="s">
        <v>190</v>
      </c>
      <c r="O2" s="41"/>
    </row>
    <row r="3" spans="2:15" x14ac:dyDescent="0.25">
      <c r="G3" s="42"/>
    </row>
    <row r="4" spans="2:15" ht="16.5" thickBot="1" x14ac:dyDescent="0.3">
      <c r="B4" s="101" t="s">
        <v>0</v>
      </c>
      <c r="C4" s="18" t="s">
        <v>1</v>
      </c>
      <c r="D4" s="102" t="s">
        <v>37</v>
      </c>
      <c r="E4" s="100"/>
      <c r="G4" s="59" t="s">
        <v>146</v>
      </c>
    </row>
    <row r="5" spans="2:15" ht="16.5" thickBot="1" x14ac:dyDescent="0.3">
      <c r="B5" s="103" t="s">
        <v>2</v>
      </c>
      <c r="C5" s="1" t="s">
        <v>3</v>
      </c>
      <c r="D5" s="104">
        <v>597950.07999999996</v>
      </c>
    </row>
    <row r="6" spans="2:15" x14ac:dyDescent="0.25">
      <c r="B6" s="103" t="s">
        <v>2</v>
      </c>
      <c r="C6" s="1" t="s">
        <v>4</v>
      </c>
      <c r="D6" s="105">
        <v>130399.46</v>
      </c>
      <c r="F6" s="44" t="s">
        <v>2</v>
      </c>
      <c r="G6" s="65" t="s">
        <v>150</v>
      </c>
      <c r="H6" s="45">
        <v>40792.99</v>
      </c>
    </row>
    <row r="7" spans="2:15" x14ac:dyDescent="0.25">
      <c r="B7" s="103" t="s">
        <v>2</v>
      </c>
      <c r="C7" s="1" t="s">
        <v>5</v>
      </c>
      <c r="D7" s="106">
        <v>124427.62</v>
      </c>
      <c r="F7" s="46" t="s">
        <v>2</v>
      </c>
      <c r="G7" s="67" t="s">
        <v>152</v>
      </c>
      <c r="H7" s="47">
        <v>34139.75</v>
      </c>
    </row>
    <row r="8" spans="2:15" x14ac:dyDescent="0.25">
      <c r="B8" s="103" t="s">
        <v>2</v>
      </c>
      <c r="C8" s="1" t="s">
        <v>6</v>
      </c>
      <c r="D8" s="105">
        <v>118398.04</v>
      </c>
      <c r="F8" s="46" t="s">
        <v>2</v>
      </c>
      <c r="G8" s="55" t="s">
        <v>10</v>
      </c>
      <c r="H8" s="48">
        <v>86325</v>
      </c>
    </row>
    <row r="9" spans="2:15" x14ac:dyDescent="0.25">
      <c r="B9" s="103" t="s">
        <v>2</v>
      </c>
      <c r="C9" s="1" t="s">
        <v>7</v>
      </c>
      <c r="D9" s="105">
        <v>114291.85</v>
      </c>
      <c r="F9" s="49" t="s">
        <v>2</v>
      </c>
      <c r="G9" s="56" t="s">
        <v>32</v>
      </c>
      <c r="H9" s="50">
        <v>27524.26</v>
      </c>
    </row>
    <row r="10" spans="2:15" x14ac:dyDescent="0.25">
      <c r="B10" s="103" t="s">
        <v>2</v>
      </c>
      <c r="C10" s="1" t="s">
        <v>9</v>
      </c>
      <c r="D10" s="105">
        <v>109541.71</v>
      </c>
      <c r="F10" s="46" t="s">
        <v>2</v>
      </c>
      <c r="G10" s="55" t="s">
        <v>9</v>
      </c>
      <c r="H10" s="51">
        <v>109541.71</v>
      </c>
    </row>
    <row r="11" spans="2:15" x14ac:dyDescent="0.25">
      <c r="B11" s="103" t="s">
        <v>2</v>
      </c>
      <c r="C11" s="1" t="s">
        <v>8</v>
      </c>
      <c r="D11" s="11">
        <v>107715.47</v>
      </c>
      <c r="F11" s="46" t="s">
        <v>2</v>
      </c>
      <c r="G11" s="55" t="s">
        <v>17</v>
      </c>
      <c r="H11" s="52">
        <v>56117.59</v>
      </c>
    </row>
    <row r="12" spans="2:15" ht="16.5" thickBot="1" x14ac:dyDescent="0.3">
      <c r="B12" s="107" t="s">
        <v>2</v>
      </c>
      <c r="C12" s="2" t="s">
        <v>166</v>
      </c>
      <c r="D12" s="12">
        <v>87790.3</v>
      </c>
      <c r="F12" s="53" t="s">
        <v>2</v>
      </c>
      <c r="G12" s="57" t="s">
        <v>8</v>
      </c>
      <c r="H12" s="54">
        <v>107715.47</v>
      </c>
    </row>
    <row r="13" spans="2:15" x14ac:dyDescent="0.25">
      <c r="B13" s="107" t="s">
        <v>2</v>
      </c>
      <c r="C13" s="2" t="s">
        <v>11</v>
      </c>
      <c r="D13" s="12">
        <v>87568.01</v>
      </c>
      <c r="G13" s="9" t="s">
        <v>153</v>
      </c>
      <c r="H13" s="58">
        <f>SUM(H6:H12)</f>
        <v>462156.77</v>
      </c>
      <c r="J13" s="91" t="s">
        <v>187</v>
      </c>
    </row>
    <row r="14" spans="2:15" ht="16.5" thickBot="1" x14ac:dyDescent="0.3">
      <c r="B14" s="103" t="s">
        <v>2</v>
      </c>
      <c r="C14" s="1" t="s">
        <v>10</v>
      </c>
      <c r="D14" s="13">
        <v>86325</v>
      </c>
      <c r="G14" s="9" t="s">
        <v>154</v>
      </c>
      <c r="H14" s="58">
        <f>SUM(H13/7)</f>
        <v>66022.395714285711</v>
      </c>
      <c r="I14" s="8" t="s">
        <v>188</v>
      </c>
      <c r="J14" s="92">
        <f>SUM(H14-D46)</f>
        <v>14904.725714285712</v>
      </c>
    </row>
    <row r="15" spans="2:15" x14ac:dyDescent="0.25">
      <c r="B15" s="103" t="s">
        <v>2</v>
      </c>
      <c r="C15" s="1" t="s">
        <v>12</v>
      </c>
      <c r="D15" s="3">
        <v>79531.33</v>
      </c>
      <c r="F15" s="64" t="s">
        <v>39</v>
      </c>
      <c r="G15" s="65" t="s">
        <v>155</v>
      </c>
      <c r="H15" s="60">
        <v>23044.97</v>
      </c>
    </row>
    <row r="16" spans="2:15" x14ac:dyDescent="0.25">
      <c r="B16" s="107" t="s">
        <v>2</v>
      </c>
      <c r="C16" s="2" t="s">
        <v>13</v>
      </c>
      <c r="D16" s="3">
        <v>77536.66</v>
      </c>
      <c r="F16" s="66" t="s">
        <v>39</v>
      </c>
      <c r="G16" s="67" t="s">
        <v>156</v>
      </c>
      <c r="H16" s="61">
        <v>3250</v>
      </c>
    </row>
    <row r="17" spans="2:15" x14ac:dyDescent="0.25">
      <c r="B17" s="107" t="s">
        <v>2</v>
      </c>
      <c r="C17" s="2" t="s">
        <v>14</v>
      </c>
      <c r="D17" s="3">
        <v>70833.850000000006</v>
      </c>
      <c r="F17" s="66" t="s">
        <v>39</v>
      </c>
      <c r="G17" s="55" t="s">
        <v>55</v>
      </c>
      <c r="H17" s="50">
        <v>29503.67</v>
      </c>
    </row>
    <row r="18" spans="2:15" x14ac:dyDescent="0.25">
      <c r="B18" s="107" t="s">
        <v>2</v>
      </c>
      <c r="C18" s="2" t="s">
        <v>15</v>
      </c>
      <c r="D18" s="3">
        <v>65668.22</v>
      </c>
      <c r="E18" s="9"/>
      <c r="F18" s="66" t="s">
        <v>39</v>
      </c>
      <c r="G18" s="55" t="s">
        <v>56</v>
      </c>
      <c r="H18" s="50">
        <v>31903</v>
      </c>
    </row>
    <row r="19" spans="2:15" x14ac:dyDescent="0.25">
      <c r="B19" s="103" t="s">
        <v>2</v>
      </c>
      <c r="C19" s="1" t="s">
        <v>20</v>
      </c>
      <c r="D19" s="3">
        <v>58225</v>
      </c>
      <c r="F19" s="66" t="s">
        <v>39</v>
      </c>
      <c r="G19" s="55" t="s">
        <v>59</v>
      </c>
      <c r="H19" s="62">
        <v>22179.07</v>
      </c>
    </row>
    <row r="20" spans="2:15" x14ac:dyDescent="0.25">
      <c r="B20" s="103" t="s">
        <v>2</v>
      </c>
      <c r="C20" s="1" t="s">
        <v>16</v>
      </c>
      <c r="D20" s="3">
        <v>57936.53</v>
      </c>
      <c r="F20" s="66" t="s">
        <v>39</v>
      </c>
      <c r="G20" s="55" t="s">
        <v>61</v>
      </c>
      <c r="H20" s="52">
        <v>55271.840000000004</v>
      </c>
    </row>
    <row r="21" spans="2:15" x14ac:dyDescent="0.25">
      <c r="B21" s="103" t="s">
        <v>2</v>
      </c>
      <c r="C21" s="1" t="s">
        <v>17</v>
      </c>
      <c r="D21" s="3">
        <v>56177.59</v>
      </c>
      <c r="F21" s="66" t="s">
        <v>39</v>
      </c>
      <c r="G21" s="55" t="s">
        <v>62</v>
      </c>
      <c r="H21" s="50">
        <v>37170.79</v>
      </c>
    </row>
    <row r="22" spans="2:15" x14ac:dyDescent="0.25">
      <c r="B22" s="103" t="s">
        <v>2</v>
      </c>
      <c r="C22" s="1" t="s">
        <v>38</v>
      </c>
      <c r="D22" s="3">
        <v>56123.519999999997</v>
      </c>
      <c r="F22" s="68" t="s">
        <v>39</v>
      </c>
      <c r="G22" s="56" t="s">
        <v>76</v>
      </c>
      <c r="H22" s="61">
        <v>3750</v>
      </c>
      <c r="O22" s="89"/>
    </row>
    <row r="23" spans="2:15" x14ac:dyDescent="0.25">
      <c r="B23" s="103" t="s">
        <v>2</v>
      </c>
      <c r="C23" s="1" t="s">
        <v>18</v>
      </c>
      <c r="D23" s="3">
        <v>56062.59</v>
      </c>
      <c r="F23" s="66" t="s">
        <v>39</v>
      </c>
      <c r="G23" s="55" t="s">
        <v>79</v>
      </c>
      <c r="H23" s="62">
        <v>17408.36</v>
      </c>
    </row>
    <row r="24" spans="2:15" x14ac:dyDescent="0.25">
      <c r="B24" s="103" t="s">
        <v>2</v>
      </c>
      <c r="C24" s="1" t="s">
        <v>19</v>
      </c>
      <c r="D24" s="13">
        <v>51117.67</v>
      </c>
      <c r="F24" s="66" t="s">
        <v>39</v>
      </c>
      <c r="G24" s="55" t="s">
        <v>83</v>
      </c>
      <c r="H24" s="50">
        <v>39754.99</v>
      </c>
    </row>
    <row r="25" spans="2:15" x14ac:dyDescent="0.25">
      <c r="B25" s="103" t="s">
        <v>2</v>
      </c>
      <c r="C25" s="1" t="s">
        <v>21</v>
      </c>
      <c r="D25" s="4">
        <v>46776.77</v>
      </c>
      <c r="F25" s="68" t="s">
        <v>39</v>
      </c>
      <c r="G25" s="56" t="s">
        <v>86</v>
      </c>
      <c r="H25" s="62">
        <v>12950</v>
      </c>
    </row>
    <row r="26" spans="2:15" x14ac:dyDescent="0.25">
      <c r="B26" s="103" t="s">
        <v>2</v>
      </c>
      <c r="C26" s="1" t="s">
        <v>22</v>
      </c>
      <c r="D26" s="4">
        <v>44913.91</v>
      </c>
      <c r="F26" s="66" t="s">
        <v>39</v>
      </c>
      <c r="G26" s="55" t="s">
        <v>91</v>
      </c>
      <c r="H26" s="62">
        <v>22333.239999999998</v>
      </c>
    </row>
    <row r="27" spans="2:15" x14ac:dyDescent="0.25">
      <c r="B27" s="107" t="s">
        <v>2</v>
      </c>
      <c r="C27" s="2" t="s">
        <v>23</v>
      </c>
      <c r="D27" s="4">
        <v>44312.12</v>
      </c>
      <c r="F27" s="66" t="s">
        <v>39</v>
      </c>
      <c r="G27" s="55" t="s">
        <v>93</v>
      </c>
      <c r="H27" s="61">
        <v>7750</v>
      </c>
    </row>
    <row r="28" spans="2:15" x14ac:dyDescent="0.25">
      <c r="B28" s="107" t="s">
        <v>2</v>
      </c>
      <c r="C28" s="2" t="s">
        <v>165</v>
      </c>
      <c r="D28" s="4">
        <v>42500</v>
      </c>
      <c r="F28" s="68" t="s">
        <v>39</v>
      </c>
      <c r="G28" s="56" t="s">
        <v>96</v>
      </c>
      <c r="H28" s="61">
        <v>8404.25</v>
      </c>
    </row>
    <row r="29" spans="2:15" x14ac:dyDescent="0.25">
      <c r="B29" s="103" t="s">
        <v>2</v>
      </c>
      <c r="C29" s="1" t="s">
        <v>24</v>
      </c>
      <c r="D29" s="4">
        <v>42212.24</v>
      </c>
      <c r="F29" s="68" t="s">
        <v>39</v>
      </c>
      <c r="G29" s="56" t="s">
        <v>99</v>
      </c>
      <c r="H29" s="62">
        <v>20800</v>
      </c>
    </row>
    <row r="30" spans="2:15" x14ac:dyDescent="0.25">
      <c r="B30" s="103" t="s">
        <v>2</v>
      </c>
      <c r="C30" s="1" t="s">
        <v>26</v>
      </c>
      <c r="D30" s="4">
        <v>41838.21</v>
      </c>
      <c r="F30" s="68" t="s">
        <v>39</v>
      </c>
      <c r="G30" s="56" t="s">
        <v>104</v>
      </c>
      <c r="H30" s="62">
        <v>13094.19</v>
      </c>
    </row>
    <row r="31" spans="2:15" x14ac:dyDescent="0.25">
      <c r="B31" s="103" t="s">
        <v>2</v>
      </c>
      <c r="C31" s="1" t="s">
        <v>25</v>
      </c>
      <c r="D31" s="4">
        <v>41114.42</v>
      </c>
      <c r="F31" s="68" t="s">
        <v>39</v>
      </c>
      <c r="G31" s="56" t="s">
        <v>105</v>
      </c>
      <c r="H31" s="61">
        <v>7487.2300000000005</v>
      </c>
    </row>
    <row r="32" spans="2:15" x14ac:dyDescent="0.25">
      <c r="B32" s="107" t="s">
        <v>2</v>
      </c>
      <c r="C32" s="2" t="s">
        <v>28</v>
      </c>
      <c r="D32" s="4">
        <v>40792.99</v>
      </c>
      <c r="F32" s="66" t="s">
        <v>39</v>
      </c>
      <c r="G32" s="55" t="s">
        <v>124</v>
      </c>
      <c r="H32" s="61">
        <v>2550</v>
      </c>
    </row>
    <row r="33" spans="1:10" ht="16.5" thickBot="1" x14ac:dyDescent="0.3">
      <c r="B33" s="107" t="s">
        <v>2</v>
      </c>
      <c r="C33" s="2" t="s">
        <v>27</v>
      </c>
      <c r="D33" s="4">
        <v>40641.93</v>
      </c>
      <c r="F33" s="70" t="s">
        <v>39</v>
      </c>
      <c r="G33" s="71" t="s">
        <v>138</v>
      </c>
      <c r="H33" s="63">
        <v>35547.910000000003</v>
      </c>
    </row>
    <row r="34" spans="1:10" x14ac:dyDescent="0.25">
      <c r="B34" s="103" t="s">
        <v>2</v>
      </c>
      <c r="C34" s="1" t="s">
        <v>172</v>
      </c>
      <c r="D34" s="4">
        <v>36546.120000000003</v>
      </c>
      <c r="G34" s="9" t="s">
        <v>153</v>
      </c>
      <c r="H34" s="58">
        <f>SUM(H15:H33)</f>
        <v>394153.51</v>
      </c>
      <c r="I34" s="94"/>
      <c r="J34" s="95" t="s">
        <v>187</v>
      </c>
    </row>
    <row r="35" spans="1:10" x14ac:dyDescent="0.25">
      <c r="B35" s="103" t="s">
        <v>2</v>
      </c>
      <c r="C35" s="1" t="s">
        <v>29</v>
      </c>
      <c r="D35" s="4">
        <v>34882.519999999997</v>
      </c>
      <c r="G35" s="9" t="s">
        <v>154</v>
      </c>
      <c r="H35" s="58">
        <f>SUM(H34/19)</f>
        <v>20744.921578947367</v>
      </c>
      <c r="I35" s="96" t="s">
        <v>189</v>
      </c>
      <c r="J35" s="99">
        <f>SUM(H35-D156)</f>
        <v>-7713.2388972431036</v>
      </c>
    </row>
    <row r="36" spans="1:10" x14ac:dyDescent="0.25">
      <c r="B36" s="103" t="s">
        <v>2</v>
      </c>
      <c r="C36" s="1" t="s">
        <v>151</v>
      </c>
      <c r="D36" s="14">
        <v>34139.75</v>
      </c>
    </row>
    <row r="37" spans="1:10" x14ac:dyDescent="0.25">
      <c r="B37" s="107" t="s">
        <v>2</v>
      </c>
      <c r="C37" s="2" t="s">
        <v>30</v>
      </c>
      <c r="D37" s="4">
        <v>29077.95</v>
      </c>
      <c r="G37" s="59" t="s">
        <v>157</v>
      </c>
    </row>
    <row r="38" spans="1:10" ht="16.5" thickBot="1" x14ac:dyDescent="0.3">
      <c r="B38" s="103" t="s">
        <v>2</v>
      </c>
      <c r="C38" s="1" t="s">
        <v>31</v>
      </c>
      <c r="D38" s="4">
        <v>29076.959999999999</v>
      </c>
    </row>
    <row r="39" spans="1:10" x14ac:dyDescent="0.25">
      <c r="B39" s="107" t="s">
        <v>2</v>
      </c>
      <c r="C39" s="2" t="s">
        <v>32</v>
      </c>
      <c r="D39" s="4">
        <v>27524.26</v>
      </c>
      <c r="F39" s="64" t="s">
        <v>39</v>
      </c>
      <c r="G39" s="65" t="s">
        <v>158</v>
      </c>
      <c r="H39" s="72">
        <v>75798.149999999994</v>
      </c>
    </row>
    <row r="40" spans="1:10" x14ac:dyDescent="0.25">
      <c r="B40" s="107" t="s">
        <v>2</v>
      </c>
      <c r="C40" s="2" t="s">
        <v>171</v>
      </c>
      <c r="D40" s="5">
        <v>22250</v>
      </c>
      <c r="F40" s="66" t="s">
        <v>39</v>
      </c>
      <c r="G40" s="67" t="s">
        <v>159</v>
      </c>
      <c r="H40" s="52">
        <v>52904.479999999996</v>
      </c>
    </row>
    <row r="41" spans="1:10" x14ac:dyDescent="0.25">
      <c r="B41" s="103" t="s">
        <v>2</v>
      </c>
      <c r="C41" s="1" t="s">
        <v>33</v>
      </c>
      <c r="D41" s="5">
        <v>19282.63</v>
      </c>
      <c r="F41" s="68" t="s">
        <v>39</v>
      </c>
      <c r="G41" s="56" t="s">
        <v>44</v>
      </c>
      <c r="H41" s="50">
        <v>49340.47</v>
      </c>
    </row>
    <row r="42" spans="1:10" x14ac:dyDescent="0.25">
      <c r="B42" s="107" t="s">
        <v>2</v>
      </c>
      <c r="C42" s="2" t="s">
        <v>34</v>
      </c>
      <c r="D42" s="22">
        <v>6000</v>
      </c>
      <c r="F42" s="68" t="s">
        <v>39</v>
      </c>
      <c r="G42" s="56" t="s">
        <v>69</v>
      </c>
      <c r="H42" s="50">
        <v>25694.75</v>
      </c>
    </row>
    <row r="43" spans="1:10" x14ac:dyDescent="0.25">
      <c r="A43" s="37"/>
      <c r="B43" s="103" t="s">
        <v>2</v>
      </c>
      <c r="C43" s="1" t="s">
        <v>35</v>
      </c>
      <c r="D43" s="23">
        <v>5900</v>
      </c>
      <c r="F43" s="68" t="s">
        <v>39</v>
      </c>
      <c r="G43" s="56" t="s">
        <v>73</v>
      </c>
      <c r="H43" s="61">
        <v>8400</v>
      </c>
    </row>
    <row r="44" spans="1:10" ht="16.5" thickBot="1" x14ac:dyDescent="0.3">
      <c r="B44" s="38"/>
      <c r="C44" s="39"/>
      <c r="D44" s="40"/>
      <c r="F44" s="66" t="s">
        <v>39</v>
      </c>
      <c r="G44" s="55" t="s">
        <v>74</v>
      </c>
      <c r="H44" s="50">
        <v>41927.79</v>
      </c>
    </row>
    <row r="45" spans="1:10" ht="16.5" thickBot="1" x14ac:dyDescent="0.3">
      <c r="B45" s="38"/>
      <c r="C45" s="6" t="s">
        <v>36</v>
      </c>
      <c r="D45" s="7">
        <f>SUM(D5:D44)</f>
        <v>2823403.2800000007</v>
      </c>
      <c r="F45" s="66" t="s">
        <v>39</v>
      </c>
      <c r="G45" s="55" t="s">
        <v>84</v>
      </c>
      <c r="H45" s="50">
        <v>30016.37</v>
      </c>
    </row>
    <row r="46" spans="1:10" ht="16.5" thickBot="1" x14ac:dyDescent="0.3">
      <c r="C46" s="6" t="s">
        <v>181</v>
      </c>
      <c r="D46" s="7">
        <v>51117.67</v>
      </c>
      <c r="F46" s="66" t="s">
        <v>39</v>
      </c>
      <c r="G46" s="55" t="s">
        <v>93</v>
      </c>
      <c r="H46" s="61">
        <v>7750</v>
      </c>
    </row>
    <row r="47" spans="1:10" x14ac:dyDescent="0.25">
      <c r="F47" s="68" t="s">
        <v>39</v>
      </c>
      <c r="G47" s="56" t="s">
        <v>98</v>
      </c>
      <c r="H47" s="62">
        <v>11420.68</v>
      </c>
    </row>
    <row r="48" spans="1:10" ht="16.5" thickBot="1" x14ac:dyDescent="0.3">
      <c r="B48" s="17" t="s">
        <v>0</v>
      </c>
      <c r="C48" s="16" t="s">
        <v>1</v>
      </c>
      <c r="D48" s="18" t="s">
        <v>37</v>
      </c>
      <c r="F48" s="66" t="s">
        <v>39</v>
      </c>
      <c r="G48" s="55" t="s">
        <v>111</v>
      </c>
      <c r="H48" s="62">
        <v>24000</v>
      </c>
    </row>
    <row r="49" spans="2:10" x14ac:dyDescent="0.25">
      <c r="B49" s="20" t="s">
        <v>39</v>
      </c>
      <c r="C49" s="31" t="s">
        <v>101</v>
      </c>
      <c r="D49" s="25">
        <v>107258.87</v>
      </c>
      <c r="F49" s="66" t="s">
        <v>39</v>
      </c>
      <c r="G49" s="55" t="s">
        <v>129</v>
      </c>
      <c r="H49" s="50">
        <v>41785.269999999997</v>
      </c>
    </row>
    <row r="50" spans="2:10" x14ac:dyDescent="0.25">
      <c r="B50" s="20" t="s">
        <v>39</v>
      </c>
      <c r="C50" s="32" t="s">
        <v>128</v>
      </c>
      <c r="D50" s="26">
        <v>91167.37</v>
      </c>
      <c r="F50" s="66" t="s">
        <v>39</v>
      </c>
      <c r="G50" s="55" t="s">
        <v>132</v>
      </c>
      <c r="H50" s="61">
        <v>7915.28</v>
      </c>
    </row>
    <row r="51" spans="2:10" ht="16.5" thickBot="1" x14ac:dyDescent="0.3">
      <c r="B51" s="20" t="s">
        <v>39</v>
      </c>
      <c r="C51" s="32" t="s">
        <v>75</v>
      </c>
      <c r="D51" s="26">
        <v>87155.7</v>
      </c>
      <c r="F51" s="70" t="s">
        <v>39</v>
      </c>
      <c r="G51" s="71" t="s">
        <v>142</v>
      </c>
      <c r="H51" s="73">
        <v>16956.59</v>
      </c>
    </row>
    <row r="52" spans="2:10" x14ac:dyDescent="0.25">
      <c r="B52" s="20" t="s">
        <v>39</v>
      </c>
      <c r="C52" s="32" t="s">
        <v>120</v>
      </c>
      <c r="D52" s="26">
        <v>82392.92</v>
      </c>
      <c r="G52" s="9" t="s">
        <v>160</v>
      </c>
      <c r="H52" s="58">
        <f>SUM(H39:H51)</f>
        <v>393909.83000000007</v>
      </c>
      <c r="I52" s="94"/>
      <c r="J52" s="95" t="s">
        <v>187</v>
      </c>
    </row>
    <row r="53" spans="2:10" x14ac:dyDescent="0.25">
      <c r="B53" s="19" t="s">
        <v>39</v>
      </c>
      <c r="C53" s="33" t="s">
        <v>134</v>
      </c>
      <c r="D53" s="26">
        <v>82207.92</v>
      </c>
      <c r="G53" s="9" t="s">
        <v>154</v>
      </c>
      <c r="H53" s="58">
        <f>SUM(H52/13)</f>
        <v>30300.75615384616</v>
      </c>
      <c r="I53" s="96" t="s">
        <v>188</v>
      </c>
      <c r="J53" s="98">
        <f>SUM(H53-D156)</f>
        <v>1842.5956776556886</v>
      </c>
    </row>
    <row r="54" spans="2:10" x14ac:dyDescent="0.25">
      <c r="B54" s="19" t="s">
        <v>39</v>
      </c>
      <c r="C54" s="33" t="s">
        <v>40</v>
      </c>
      <c r="D54" s="26">
        <v>75798.149999999994</v>
      </c>
    </row>
    <row r="55" spans="2:10" x14ac:dyDescent="0.25">
      <c r="B55" s="20" t="s">
        <v>39</v>
      </c>
      <c r="C55" s="32" t="s">
        <v>114</v>
      </c>
      <c r="D55" s="26">
        <v>75118.09</v>
      </c>
      <c r="G55" s="59" t="s">
        <v>161</v>
      </c>
    </row>
    <row r="56" spans="2:10" ht="16.5" thickBot="1" x14ac:dyDescent="0.3">
      <c r="B56" s="20" t="s">
        <v>39</v>
      </c>
      <c r="C56" s="32" t="s">
        <v>77</v>
      </c>
      <c r="D56" s="26">
        <v>59507.82</v>
      </c>
    </row>
    <row r="57" spans="2:10" x14ac:dyDescent="0.25">
      <c r="B57" s="20" t="s">
        <v>39</v>
      </c>
      <c r="C57" s="32" t="s">
        <v>60</v>
      </c>
      <c r="D57" s="26">
        <v>55544.57</v>
      </c>
      <c r="F57" s="75" t="s">
        <v>2</v>
      </c>
      <c r="G57" s="76" t="s">
        <v>162</v>
      </c>
      <c r="H57" s="45">
        <v>46776.77</v>
      </c>
    </row>
    <row r="58" spans="2:10" x14ac:dyDescent="0.25">
      <c r="B58" s="20" t="s">
        <v>39</v>
      </c>
      <c r="C58" s="32" t="s">
        <v>61</v>
      </c>
      <c r="D58" s="26">
        <v>55271.840000000004</v>
      </c>
      <c r="F58" s="77" t="s">
        <v>2</v>
      </c>
      <c r="G58" s="69" t="s">
        <v>163</v>
      </c>
      <c r="H58" s="74">
        <v>6000</v>
      </c>
    </row>
    <row r="59" spans="2:10" x14ac:dyDescent="0.25">
      <c r="B59" s="20" t="s">
        <v>39</v>
      </c>
      <c r="C59" s="32" t="s">
        <v>52</v>
      </c>
      <c r="D59" s="26">
        <v>54800.65</v>
      </c>
      <c r="F59" s="78" t="s">
        <v>2</v>
      </c>
      <c r="G59" s="55" t="s">
        <v>38</v>
      </c>
      <c r="H59" s="52">
        <v>51623.519999999997</v>
      </c>
    </row>
    <row r="60" spans="2:10" x14ac:dyDescent="0.25">
      <c r="B60" s="20" t="s">
        <v>39</v>
      </c>
      <c r="C60" s="32" t="s">
        <v>103</v>
      </c>
      <c r="D60" s="26">
        <v>52904.479999999996</v>
      </c>
      <c r="F60" s="78" t="s">
        <v>2</v>
      </c>
      <c r="G60" s="55" t="s">
        <v>16</v>
      </c>
      <c r="H60" s="52">
        <v>57936.53</v>
      </c>
    </row>
    <row r="61" spans="2:10" x14ac:dyDescent="0.25">
      <c r="B61" s="20" t="s">
        <v>39</v>
      </c>
      <c r="C61" s="32" t="s">
        <v>82</v>
      </c>
      <c r="D61" s="26">
        <v>50341.81</v>
      </c>
      <c r="F61" s="78" t="s">
        <v>2</v>
      </c>
      <c r="G61" s="55" t="s">
        <v>6</v>
      </c>
      <c r="H61" s="51">
        <v>118398.04</v>
      </c>
    </row>
    <row r="62" spans="2:10" x14ac:dyDescent="0.25">
      <c r="B62" s="19" t="s">
        <v>39</v>
      </c>
      <c r="C62" s="33" t="s">
        <v>44</v>
      </c>
      <c r="D62" s="27">
        <v>49340.47</v>
      </c>
      <c r="F62" s="77" t="s">
        <v>2</v>
      </c>
      <c r="G62" s="56" t="s">
        <v>23</v>
      </c>
      <c r="H62" s="50">
        <v>43312.12</v>
      </c>
    </row>
    <row r="63" spans="2:10" ht="16.5" thickBot="1" x14ac:dyDescent="0.3">
      <c r="B63" s="19" t="s">
        <v>39</v>
      </c>
      <c r="C63" s="33" t="s">
        <v>106</v>
      </c>
      <c r="D63" s="27">
        <v>48078.09</v>
      </c>
      <c r="F63" s="79" t="s">
        <v>2</v>
      </c>
      <c r="G63" s="57" t="s">
        <v>22</v>
      </c>
      <c r="H63" s="63">
        <v>44913.91</v>
      </c>
    </row>
    <row r="64" spans="2:10" x14ac:dyDescent="0.25">
      <c r="B64" s="20" t="s">
        <v>39</v>
      </c>
      <c r="C64" s="32" t="s">
        <v>57</v>
      </c>
      <c r="D64" s="27">
        <v>47513.9</v>
      </c>
      <c r="G64" s="80" t="s">
        <v>160</v>
      </c>
      <c r="H64" s="81">
        <f>SUM(H57:H63)</f>
        <v>368960.89</v>
      </c>
      <c r="J64" s="91" t="s">
        <v>187</v>
      </c>
    </row>
    <row r="65" spans="2:10" x14ac:dyDescent="0.25">
      <c r="B65" s="19" t="s">
        <v>39</v>
      </c>
      <c r="C65" s="33" t="s">
        <v>127</v>
      </c>
      <c r="D65" s="27">
        <v>47070.01</v>
      </c>
      <c r="G65" s="80" t="s">
        <v>154</v>
      </c>
      <c r="H65" s="81">
        <f>SUM(H64/7)</f>
        <v>52708.698571428577</v>
      </c>
      <c r="I65" s="8" t="s">
        <v>188</v>
      </c>
      <c r="J65" s="93">
        <f>SUM(H65-D46)</f>
        <v>1591.0285714285783</v>
      </c>
    </row>
    <row r="66" spans="2:10" x14ac:dyDescent="0.25">
      <c r="B66" s="19" t="s">
        <v>39</v>
      </c>
      <c r="C66" s="33" t="s">
        <v>97</v>
      </c>
      <c r="D66" s="27">
        <v>43959.9</v>
      </c>
    </row>
    <row r="67" spans="2:10" x14ac:dyDescent="0.25">
      <c r="B67" s="20" t="s">
        <v>39</v>
      </c>
      <c r="C67" s="32" t="s">
        <v>81</v>
      </c>
      <c r="D67" s="27">
        <v>43635.24</v>
      </c>
      <c r="G67" s="59" t="s">
        <v>164</v>
      </c>
    </row>
    <row r="68" spans="2:10" ht="16.5" thickBot="1" x14ac:dyDescent="0.3">
      <c r="B68" s="20" t="s">
        <v>39</v>
      </c>
      <c r="C68" s="32" t="s">
        <v>65</v>
      </c>
      <c r="D68" s="27">
        <v>42435.69</v>
      </c>
      <c r="F68" s="85" t="s">
        <v>176</v>
      </c>
    </row>
    <row r="69" spans="2:10" x14ac:dyDescent="0.25">
      <c r="B69" s="20" t="s">
        <v>39</v>
      </c>
      <c r="C69" s="32" t="s">
        <v>74</v>
      </c>
      <c r="D69" s="27">
        <v>41927.79</v>
      </c>
      <c r="F69" s="82" t="s">
        <v>2</v>
      </c>
      <c r="G69" s="65" t="s">
        <v>167</v>
      </c>
      <c r="H69" s="72">
        <v>77536.66</v>
      </c>
    </row>
    <row r="70" spans="2:10" x14ac:dyDescent="0.25">
      <c r="B70" s="20" t="s">
        <v>39</v>
      </c>
      <c r="C70" s="32" t="s">
        <v>129</v>
      </c>
      <c r="D70" s="27">
        <v>41785.269999999997</v>
      </c>
      <c r="F70" s="78" t="s">
        <v>2</v>
      </c>
      <c r="G70" s="67" t="s">
        <v>168</v>
      </c>
      <c r="H70" s="52">
        <v>56062.59</v>
      </c>
    </row>
    <row r="71" spans="2:10" x14ac:dyDescent="0.25">
      <c r="B71" s="19" t="s">
        <v>39</v>
      </c>
      <c r="C71" s="33" t="s">
        <v>45</v>
      </c>
      <c r="D71" s="27">
        <v>40980.9</v>
      </c>
      <c r="F71" s="78" t="s">
        <v>2</v>
      </c>
      <c r="G71" s="55" t="s">
        <v>19</v>
      </c>
      <c r="H71" s="48">
        <v>51117.67</v>
      </c>
    </row>
    <row r="72" spans="2:10" x14ac:dyDescent="0.25">
      <c r="B72" s="19" t="s">
        <v>39</v>
      </c>
      <c r="C72" s="33" t="s">
        <v>135</v>
      </c>
      <c r="D72" s="27">
        <v>39890</v>
      </c>
      <c r="F72" s="78" t="s">
        <v>2</v>
      </c>
      <c r="G72" s="55" t="s">
        <v>31</v>
      </c>
      <c r="H72" s="50">
        <v>29076.959999999999</v>
      </c>
    </row>
    <row r="73" spans="2:10" x14ac:dyDescent="0.25">
      <c r="B73" s="20" t="s">
        <v>39</v>
      </c>
      <c r="C73" s="32" t="s">
        <v>83</v>
      </c>
      <c r="D73" s="27">
        <v>39754.99</v>
      </c>
      <c r="F73" s="78" t="s">
        <v>2</v>
      </c>
      <c r="G73" s="55" t="s">
        <v>7</v>
      </c>
      <c r="H73" s="51">
        <v>114291.85</v>
      </c>
    </row>
    <row r="74" spans="2:10" x14ac:dyDescent="0.25">
      <c r="B74" s="20" t="s">
        <v>39</v>
      </c>
      <c r="C74" s="32" t="s">
        <v>131</v>
      </c>
      <c r="D74" s="27">
        <v>39332.42</v>
      </c>
      <c r="F74" s="77" t="s">
        <v>2</v>
      </c>
      <c r="G74" s="56" t="s">
        <v>165</v>
      </c>
      <c r="H74" s="50">
        <v>42500</v>
      </c>
    </row>
    <row r="75" spans="2:10" ht="16.5" thickBot="1" x14ac:dyDescent="0.3">
      <c r="B75" s="20" t="s">
        <v>39</v>
      </c>
      <c r="C75" s="32" t="s">
        <v>70</v>
      </c>
      <c r="D75" s="27">
        <v>37258</v>
      </c>
      <c r="F75" s="79" t="s">
        <v>2</v>
      </c>
      <c r="G75" s="57" t="s">
        <v>33</v>
      </c>
      <c r="H75" s="73">
        <v>19782.63</v>
      </c>
    </row>
    <row r="76" spans="2:10" x14ac:dyDescent="0.25">
      <c r="B76" s="20" t="s">
        <v>39</v>
      </c>
      <c r="C76" s="32" t="s">
        <v>62</v>
      </c>
      <c r="D76" s="27">
        <v>37170.79</v>
      </c>
      <c r="G76" s="80" t="s">
        <v>160</v>
      </c>
      <c r="H76" s="81">
        <f>SUM(H69:H75)</f>
        <v>390368.36</v>
      </c>
      <c r="J76" s="91" t="s">
        <v>187</v>
      </c>
    </row>
    <row r="77" spans="2:10" ht="16.5" thickBot="1" x14ac:dyDescent="0.3">
      <c r="B77" s="19" t="s">
        <v>39</v>
      </c>
      <c r="C77" s="33" t="s">
        <v>90</v>
      </c>
      <c r="D77" s="27">
        <v>37000</v>
      </c>
      <c r="F77" s="85" t="s">
        <v>177</v>
      </c>
      <c r="G77" s="80" t="s">
        <v>154</v>
      </c>
      <c r="H77" s="81">
        <f>SUM(H76/7)</f>
        <v>55766.908571428568</v>
      </c>
      <c r="I77" s="8" t="s">
        <v>188</v>
      </c>
      <c r="J77" s="92">
        <f>SUM(H77-D46)</f>
        <v>4649.2385714285701</v>
      </c>
    </row>
    <row r="78" spans="2:10" x14ac:dyDescent="0.25">
      <c r="B78" s="19" t="s">
        <v>39</v>
      </c>
      <c r="C78" s="33" t="s">
        <v>43</v>
      </c>
      <c r="D78" s="27">
        <v>36988.559999999998</v>
      </c>
      <c r="F78" s="82" t="s">
        <v>2</v>
      </c>
      <c r="G78" s="65" t="s">
        <v>169</v>
      </c>
      <c r="H78" s="72">
        <v>87890.3</v>
      </c>
    </row>
    <row r="79" spans="2:10" x14ac:dyDescent="0.25">
      <c r="B79" s="20" t="s">
        <v>39</v>
      </c>
      <c r="C79" s="32" t="s">
        <v>71</v>
      </c>
      <c r="D79" s="27">
        <v>36963.17</v>
      </c>
      <c r="F79" s="78" t="s">
        <v>2</v>
      </c>
      <c r="G79" s="67" t="s">
        <v>170</v>
      </c>
      <c r="H79" s="50">
        <v>41838.21</v>
      </c>
    </row>
    <row r="80" spans="2:10" x14ac:dyDescent="0.25">
      <c r="B80" s="19" t="s">
        <v>39</v>
      </c>
      <c r="C80" s="33" t="s">
        <v>67</v>
      </c>
      <c r="D80" s="27">
        <v>36082.720000000001</v>
      </c>
      <c r="F80" s="78" t="s">
        <v>2</v>
      </c>
      <c r="G80" s="55" t="s">
        <v>20</v>
      </c>
      <c r="H80" s="50">
        <v>58225</v>
      </c>
    </row>
    <row r="81" spans="2:10" x14ac:dyDescent="0.25">
      <c r="B81" s="20" t="s">
        <v>39</v>
      </c>
      <c r="C81" s="32" t="s">
        <v>88</v>
      </c>
      <c r="D81" s="27">
        <v>36033.050000000003</v>
      </c>
      <c r="F81" s="77" t="s">
        <v>2</v>
      </c>
      <c r="G81" s="56" t="s">
        <v>27</v>
      </c>
      <c r="H81" s="50">
        <v>40641.93</v>
      </c>
    </row>
    <row r="82" spans="2:10" x14ac:dyDescent="0.25">
      <c r="B82" s="19" t="s">
        <v>39</v>
      </c>
      <c r="C82" s="33" t="s">
        <v>138</v>
      </c>
      <c r="D82" s="27">
        <v>35547.910000000003</v>
      </c>
      <c r="F82" s="77" t="s">
        <v>2</v>
      </c>
      <c r="G82" s="56" t="s">
        <v>171</v>
      </c>
      <c r="H82" s="62">
        <v>22250</v>
      </c>
    </row>
    <row r="83" spans="2:10" x14ac:dyDescent="0.25">
      <c r="B83" s="19" t="s">
        <v>39</v>
      </c>
      <c r="C83" s="33" t="s">
        <v>139</v>
      </c>
      <c r="D83" s="27">
        <v>34323</v>
      </c>
      <c r="F83" s="77" t="s">
        <v>2</v>
      </c>
      <c r="G83" s="56" t="s">
        <v>11</v>
      </c>
      <c r="H83" s="52">
        <v>87568.01</v>
      </c>
    </row>
    <row r="84" spans="2:10" ht="16.5" thickBot="1" x14ac:dyDescent="0.3">
      <c r="B84" s="20" t="s">
        <v>39</v>
      </c>
      <c r="C84" s="32" t="s">
        <v>140</v>
      </c>
      <c r="D84" s="27">
        <v>32980.520000000004</v>
      </c>
      <c r="F84" s="83" t="s">
        <v>2</v>
      </c>
      <c r="G84" s="71" t="s">
        <v>30</v>
      </c>
      <c r="H84" s="63">
        <v>29077.95</v>
      </c>
    </row>
    <row r="85" spans="2:10" x14ac:dyDescent="0.25">
      <c r="B85" s="19" t="s">
        <v>39</v>
      </c>
      <c r="C85" s="33" t="s">
        <v>49</v>
      </c>
      <c r="D85" s="27">
        <v>32800</v>
      </c>
      <c r="G85" s="80" t="s">
        <v>160</v>
      </c>
      <c r="H85" s="81">
        <f>SUM(H78:H84)</f>
        <v>367491.4</v>
      </c>
      <c r="J85" s="91" t="s">
        <v>187</v>
      </c>
    </row>
    <row r="86" spans="2:10" ht="16.5" thickBot="1" x14ac:dyDescent="0.3">
      <c r="B86" s="19" t="s">
        <v>39</v>
      </c>
      <c r="C86" s="33" t="s">
        <v>112</v>
      </c>
      <c r="D86" s="27">
        <v>32618.3</v>
      </c>
      <c r="F86" s="85" t="s">
        <v>178</v>
      </c>
      <c r="G86" s="80" t="s">
        <v>154</v>
      </c>
      <c r="H86" s="81">
        <f>SUM(H85/7)</f>
        <v>52498.771428571432</v>
      </c>
      <c r="I86" s="8" t="s">
        <v>188</v>
      </c>
      <c r="J86" s="93">
        <f>SUM(H86-D46)</f>
        <v>1381.1014285714336</v>
      </c>
    </row>
    <row r="87" spans="2:10" x14ac:dyDescent="0.25">
      <c r="B87" s="20" t="s">
        <v>39</v>
      </c>
      <c r="C87" s="32" t="s">
        <v>63</v>
      </c>
      <c r="D87" s="27">
        <v>32212.639999999999</v>
      </c>
      <c r="F87" s="75" t="s">
        <v>2</v>
      </c>
      <c r="G87" s="76" t="s">
        <v>173</v>
      </c>
      <c r="H87" s="45">
        <v>42212.24</v>
      </c>
    </row>
    <row r="88" spans="2:10" x14ac:dyDescent="0.25">
      <c r="B88" s="20" t="s">
        <v>39</v>
      </c>
      <c r="C88" s="32" t="s">
        <v>56</v>
      </c>
      <c r="D88" s="27">
        <v>31903</v>
      </c>
      <c r="F88" s="78" t="s">
        <v>2</v>
      </c>
      <c r="G88" s="67" t="s">
        <v>174</v>
      </c>
      <c r="H88" s="52">
        <v>79531.33</v>
      </c>
    </row>
    <row r="89" spans="2:10" x14ac:dyDescent="0.25">
      <c r="B89" s="20" t="s">
        <v>39</v>
      </c>
      <c r="C89" s="32" t="s">
        <v>84</v>
      </c>
      <c r="D89" s="27">
        <v>30016.37</v>
      </c>
      <c r="F89" s="78" t="s">
        <v>2</v>
      </c>
      <c r="G89" s="55" t="s">
        <v>3</v>
      </c>
      <c r="H89" s="84">
        <v>597950.07999999996</v>
      </c>
    </row>
    <row r="90" spans="2:10" x14ac:dyDescent="0.25">
      <c r="B90" s="20" t="s">
        <v>39</v>
      </c>
      <c r="C90" s="32" t="s">
        <v>107</v>
      </c>
      <c r="D90" s="27">
        <v>29805.53</v>
      </c>
      <c r="F90" s="77" t="s">
        <v>2</v>
      </c>
      <c r="G90" s="56" t="s">
        <v>14</v>
      </c>
      <c r="H90" s="52">
        <v>70883.850000000006</v>
      </c>
    </row>
    <row r="91" spans="2:10" x14ac:dyDescent="0.25">
      <c r="B91" s="20" t="s">
        <v>39</v>
      </c>
      <c r="C91" s="32" t="s">
        <v>55</v>
      </c>
      <c r="D91" s="27">
        <v>29503.67</v>
      </c>
      <c r="F91" s="78" t="s">
        <v>2</v>
      </c>
      <c r="G91" s="55" t="s">
        <v>4</v>
      </c>
      <c r="H91" s="51">
        <v>130399.46</v>
      </c>
    </row>
    <row r="92" spans="2:10" x14ac:dyDescent="0.25">
      <c r="B92" s="20" t="s">
        <v>39</v>
      </c>
      <c r="C92" s="32" t="s">
        <v>68</v>
      </c>
      <c r="D92" s="27">
        <v>28950</v>
      </c>
      <c r="F92" s="78" t="s">
        <v>2</v>
      </c>
      <c r="G92" s="55" t="s">
        <v>25</v>
      </c>
      <c r="H92" s="50">
        <v>41114.42</v>
      </c>
    </row>
    <row r="93" spans="2:10" ht="16.5" thickBot="1" x14ac:dyDescent="0.3">
      <c r="B93" s="19" t="s">
        <v>39</v>
      </c>
      <c r="C93" s="33" t="s">
        <v>53</v>
      </c>
      <c r="D93" s="27">
        <v>28166.18</v>
      </c>
      <c r="F93" s="79" t="s">
        <v>2</v>
      </c>
      <c r="G93" s="57" t="s">
        <v>172</v>
      </c>
      <c r="H93" s="63">
        <v>36546.120000000003</v>
      </c>
    </row>
    <row r="94" spans="2:10" x14ac:dyDescent="0.25">
      <c r="B94" s="20" t="s">
        <v>39</v>
      </c>
      <c r="C94" s="32" t="s">
        <v>130</v>
      </c>
      <c r="D94" s="27">
        <v>27266.97</v>
      </c>
      <c r="G94" s="80" t="s">
        <v>160</v>
      </c>
      <c r="H94" s="81">
        <f>SUM(H87:H93)</f>
        <v>998637.49999999988</v>
      </c>
      <c r="J94" s="91" t="s">
        <v>187</v>
      </c>
    </row>
    <row r="95" spans="2:10" ht="16.5" thickBot="1" x14ac:dyDescent="0.3">
      <c r="B95" s="19" t="s">
        <v>39</v>
      </c>
      <c r="C95" s="33" t="s">
        <v>69</v>
      </c>
      <c r="D95" s="27">
        <v>25694.75</v>
      </c>
      <c r="G95" s="80" t="s">
        <v>175</v>
      </c>
      <c r="H95" s="81">
        <v>70083.850000000006</v>
      </c>
      <c r="I95" s="8" t="s">
        <v>188</v>
      </c>
      <c r="J95" s="92">
        <f>SUM(H95-D46)</f>
        <v>18966.180000000008</v>
      </c>
    </row>
    <row r="96" spans="2:10" x14ac:dyDescent="0.25">
      <c r="B96" s="19" t="s">
        <v>39</v>
      </c>
      <c r="C96" s="33" t="s">
        <v>47</v>
      </c>
      <c r="D96" s="28">
        <v>24193.360000000001</v>
      </c>
      <c r="F96" s="64" t="s">
        <v>39</v>
      </c>
      <c r="G96" s="65" t="s">
        <v>179</v>
      </c>
      <c r="H96" s="45">
        <v>49340.47</v>
      </c>
    </row>
    <row r="97" spans="2:8" x14ac:dyDescent="0.25">
      <c r="B97" s="20" t="s">
        <v>39</v>
      </c>
      <c r="C97" s="32" t="s">
        <v>111</v>
      </c>
      <c r="D97" s="28">
        <v>24000</v>
      </c>
      <c r="F97" s="66" t="s">
        <v>39</v>
      </c>
      <c r="G97" s="67" t="s">
        <v>180</v>
      </c>
      <c r="H97" s="50">
        <v>36963.17</v>
      </c>
    </row>
    <row r="98" spans="2:8" x14ac:dyDescent="0.25">
      <c r="B98" s="19" t="s">
        <v>39</v>
      </c>
      <c r="C98" s="33" t="s">
        <v>42</v>
      </c>
      <c r="D98" s="28">
        <v>23044.97</v>
      </c>
      <c r="F98" s="66" t="s">
        <v>39</v>
      </c>
      <c r="G98" s="55" t="s">
        <v>41</v>
      </c>
      <c r="H98" s="61">
        <v>8961.2099999999991</v>
      </c>
    </row>
    <row r="99" spans="2:8" x14ac:dyDescent="0.25">
      <c r="B99" s="19" t="s">
        <v>39</v>
      </c>
      <c r="C99" s="33" t="s">
        <v>122</v>
      </c>
      <c r="D99" s="28">
        <v>22909.599999999999</v>
      </c>
      <c r="F99" s="66" t="s">
        <v>39</v>
      </c>
      <c r="G99" s="55" t="s">
        <v>63</v>
      </c>
      <c r="H99" s="50">
        <v>32212.639999999999</v>
      </c>
    </row>
    <row r="100" spans="2:8" x14ac:dyDescent="0.25">
      <c r="B100" s="20" t="s">
        <v>39</v>
      </c>
      <c r="C100" s="32" t="s">
        <v>46</v>
      </c>
      <c r="D100" s="28">
        <v>22441.18</v>
      </c>
      <c r="F100" s="68" t="s">
        <v>39</v>
      </c>
      <c r="G100" s="56" t="s">
        <v>69</v>
      </c>
      <c r="H100" s="50">
        <v>25694.75</v>
      </c>
    </row>
    <row r="101" spans="2:8" x14ac:dyDescent="0.25">
      <c r="B101" s="20" t="s">
        <v>39</v>
      </c>
      <c r="C101" s="32" t="s">
        <v>91</v>
      </c>
      <c r="D101" s="28">
        <v>22333.239999999998</v>
      </c>
      <c r="F101" s="68" t="s">
        <v>39</v>
      </c>
      <c r="G101" s="56" t="s">
        <v>73</v>
      </c>
      <c r="H101" s="61">
        <v>8400</v>
      </c>
    </row>
    <row r="102" spans="2:8" x14ac:dyDescent="0.25">
      <c r="B102" s="20" t="s">
        <v>39</v>
      </c>
      <c r="C102" s="32" t="s">
        <v>59</v>
      </c>
      <c r="D102" s="28">
        <v>22179.07</v>
      </c>
      <c r="F102" s="66" t="s">
        <v>39</v>
      </c>
      <c r="G102" s="55" t="s">
        <v>74</v>
      </c>
      <c r="H102" s="50">
        <v>41927.79</v>
      </c>
    </row>
    <row r="103" spans="2:8" x14ac:dyDescent="0.25">
      <c r="B103" s="20" t="s">
        <v>39</v>
      </c>
      <c r="C103" s="32" t="s">
        <v>109</v>
      </c>
      <c r="D103" s="28">
        <v>21665.32</v>
      </c>
      <c r="F103" s="66" t="s">
        <v>39</v>
      </c>
      <c r="G103" s="55" t="s">
        <v>77</v>
      </c>
      <c r="H103" s="52">
        <v>59507.82</v>
      </c>
    </row>
    <row r="104" spans="2:8" x14ac:dyDescent="0.25">
      <c r="B104" s="20" t="s">
        <v>39</v>
      </c>
      <c r="C104" s="32" t="s">
        <v>123</v>
      </c>
      <c r="D104" s="28">
        <v>21490.07</v>
      </c>
      <c r="F104" s="66" t="s">
        <v>39</v>
      </c>
      <c r="G104" s="55" t="s">
        <v>81</v>
      </c>
      <c r="H104" s="50">
        <v>43635.24</v>
      </c>
    </row>
    <row r="105" spans="2:8" x14ac:dyDescent="0.25">
      <c r="B105" s="20" t="s">
        <v>39</v>
      </c>
      <c r="C105" s="32" t="s">
        <v>102</v>
      </c>
      <c r="D105" s="28">
        <v>21220.170000000002</v>
      </c>
      <c r="F105" s="68" t="s">
        <v>39</v>
      </c>
      <c r="G105" s="56" t="s">
        <v>97</v>
      </c>
      <c r="H105" s="50">
        <v>43959.9</v>
      </c>
    </row>
    <row r="106" spans="2:8" x14ac:dyDescent="0.25">
      <c r="B106" s="19" t="s">
        <v>39</v>
      </c>
      <c r="C106" s="33" t="s">
        <v>99</v>
      </c>
      <c r="D106" s="28">
        <v>20800</v>
      </c>
      <c r="F106" s="68" t="s">
        <v>39</v>
      </c>
      <c r="G106" s="56" t="s">
        <v>98</v>
      </c>
      <c r="H106" s="62">
        <v>11420.68</v>
      </c>
    </row>
    <row r="107" spans="2:8" x14ac:dyDescent="0.25">
      <c r="B107" s="20" t="s">
        <v>39</v>
      </c>
      <c r="C107" s="32" t="s">
        <v>108</v>
      </c>
      <c r="D107" s="28">
        <v>20667.879999999997</v>
      </c>
      <c r="F107" s="66" t="s">
        <v>39</v>
      </c>
      <c r="G107" s="55" t="s">
        <v>103</v>
      </c>
      <c r="H107" s="52">
        <v>52904.479999999996</v>
      </c>
    </row>
    <row r="108" spans="2:8" x14ac:dyDescent="0.25">
      <c r="B108" s="20" t="s">
        <v>39</v>
      </c>
      <c r="C108" s="32" t="s">
        <v>136</v>
      </c>
      <c r="D108" s="28">
        <v>19974.449999999997</v>
      </c>
      <c r="F108" s="66" t="s">
        <v>39</v>
      </c>
      <c r="G108" s="55" t="s">
        <v>107</v>
      </c>
      <c r="H108" s="50">
        <v>29805.53</v>
      </c>
    </row>
    <row r="109" spans="2:8" x14ac:dyDescent="0.25">
      <c r="B109" s="20" t="s">
        <v>39</v>
      </c>
      <c r="C109" s="32" t="s">
        <v>141</v>
      </c>
      <c r="D109" s="28">
        <v>19210.169999999998</v>
      </c>
      <c r="F109" s="66" t="s">
        <v>39</v>
      </c>
      <c r="G109" s="55" t="s">
        <v>110</v>
      </c>
      <c r="H109" s="61">
        <v>2500</v>
      </c>
    </row>
    <row r="110" spans="2:8" x14ac:dyDescent="0.25">
      <c r="B110" s="19" t="s">
        <v>39</v>
      </c>
      <c r="C110" s="33" t="s">
        <v>66</v>
      </c>
      <c r="D110" s="28">
        <v>19186.16</v>
      </c>
      <c r="F110" s="68" t="s">
        <v>39</v>
      </c>
      <c r="G110" s="56" t="s">
        <v>113</v>
      </c>
      <c r="H110" s="62">
        <v>15250</v>
      </c>
    </row>
    <row r="111" spans="2:8" x14ac:dyDescent="0.25">
      <c r="B111" s="19" t="s">
        <v>39</v>
      </c>
      <c r="C111" s="33" t="s">
        <v>143</v>
      </c>
      <c r="D111" s="28">
        <v>19173.170000000002</v>
      </c>
      <c r="F111" s="66" t="s">
        <v>39</v>
      </c>
      <c r="G111" s="55" t="s">
        <v>115</v>
      </c>
      <c r="H111" s="61">
        <v>9260</v>
      </c>
    </row>
    <row r="112" spans="2:8" x14ac:dyDescent="0.25">
      <c r="B112" s="20" t="s">
        <v>39</v>
      </c>
      <c r="C112" s="32" t="s">
        <v>87</v>
      </c>
      <c r="D112" s="28">
        <v>19071.84</v>
      </c>
      <c r="F112" s="66" t="s">
        <v>39</v>
      </c>
      <c r="G112" s="55" t="s">
        <v>132</v>
      </c>
      <c r="H112" s="61">
        <v>7915.28</v>
      </c>
    </row>
    <row r="113" spans="2:10" ht="16.5" thickBot="1" x14ac:dyDescent="0.3">
      <c r="B113" s="20" t="s">
        <v>39</v>
      </c>
      <c r="C113" s="32" t="s">
        <v>118</v>
      </c>
      <c r="D113" s="28">
        <v>18680</v>
      </c>
      <c r="F113" s="70" t="s">
        <v>39</v>
      </c>
      <c r="G113" s="71" t="s">
        <v>139</v>
      </c>
      <c r="H113" s="63">
        <v>34323</v>
      </c>
    </row>
    <row r="114" spans="2:10" x14ac:dyDescent="0.25">
      <c r="B114" s="21" t="s">
        <v>39</v>
      </c>
      <c r="C114" s="34" t="s">
        <v>126</v>
      </c>
      <c r="D114" s="28">
        <v>18438.16</v>
      </c>
      <c r="G114" s="80" t="s">
        <v>160</v>
      </c>
      <c r="H114" s="81">
        <f>SUM(H96:H113)</f>
        <v>513981.95999999996</v>
      </c>
      <c r="I114" s="94"/>
      <c r="J114" s="95" t="s">
        <v>187</v>
      </c>
    </row>
    <row r="115" spans="2:10" x14ac:dyDescent="0.25">
      <c r="B115" s="20" t="s">
        <v>39</v>
      </c>
      <c r="C115" s="32" t="s">
        <v>137</v>
      </c>
      <c r="D115" s="28">
        <v>18126.46</v>
      </c>
      <c r="G115" s="80" t="s">
        <v>154</v>
      </c>
      <c r="H115" s="81">
        <f>SUM(H114/18)</f>
        <v>28554.55333333333</v>
      </c>
      <c r="I115" s="96" t="s">
        <v>188</v>
      </c>
      <c r="J115" s="93">
        <f>SUM(H115-D156)</f>
        <v>96.392857142858702</v>
      </c>
    </row>
    <row r="116" spans="2:10" x14ac:dyDescent="0.25">
      <c r="B116" s="20" t="s">
        <v>39</v>
      </c>
      <c r="C116" s="32" t="s">
        <v>133</v>
      </c>
      <c r="D116" s="28">
        <v>17942.52</v>
      </c>
    </row>
    <row r="117" spans="2:10" x14ac:dyDescent="0.25">
      <c r="B117" s="19" t="s">
        <v>39</v>
      </c>
      <c r="C117" s="33" t="s">
        <v>100</v>
      </c>
      <c r="D117" s="28">
        <v>17927.95</v>
      </c>
      <c r="G117" s="59" t="s">
        <v>182</v>
      </c>
    </row>
    <row r="118" spans="2:10" ht="16.5" thickBot="1" x14ac:dyDescent="0.3">
      <c r="B118" s="20" t="s">
        <v>39</v>
      </c>
      <c r="C118" s="32" t="s">
        <v>89</v>
      </c>
      <c r="D118" s="28">
        <v>17751.239999999998</v>
      </c>
    </row>
    <row r="119" spans="2:10" x14ac:dyDescent="0.25">
      <c r="B119" s="20" t="s">
        <v>39</v>
      </c>
      <c r="C119" s="32" t="s">
        <v>79</v>
      </c>
      <c r="D119" s="28">
        <v>17408.36</v>
      </c>
      <c r="F119" s="75" t="s">
        <v>2</v>
      </c>
      <c r="G119" s="76" t="s">
        <v>183</v>
      </c>
      <c r="H119" s="86">
        <v>109541.71</v>
      </c>
    </row>
    <row r="120" spans="2:10" x14ac:dyDescent="0.25">
      <c r="B120" s="20" t="s">
        <v>39</v>
      </c>
      <c r="C120" s="32" t="s">
        <v>80</v>
      </c>
      <c r="D120" s="28">
        <v>17300</v>
      </c>
      <c r="F120" s="78" t="s">
        <v>2</v>
      </c>
      <c r="G120" s="67" t="s">
        <v>184</v>
      </c>
      <c r="H120" s="62">
        <v>19282.63</v>
      </c>
    </row>
    <row r="121" spans="2:10" x14ac:dyDescent="0.25">
      <c r="B121" s="20" t="s">
        <v>39</v>
      </c>
      <c r="C121" s="35" t="s">
        <v>144</v>
      </c>
      <c r="D121" s="28">
        <v>17124.79</v>
      </c>
      <c r="F121" s="78" t="s">
        <v>2</v>
      </c>
      <c r="G121" s="55" t="s">
        <v>151</v>
      </c>
      <c r="H121" s="47">
        <v>34139.75</v>
      </c>
    </row>
    <row r="122" spans="2:10" x14ac:dyDescent="0.25">
      <c r="B122" s="19" t="s">
        <v>39</v>
      </c>
      <c r="C122" s="33" t="s">
        <v>142</v>
      </c>
      <c r="D122" s="28">
        <v>16956.59</v>
      </c>
      <c r="F122" s="78" t="s">
        <v>2</v>
      </c>
      <c r="G122" s="55" t="s">
        <v>10</v>
      </c>
      <c r="H122" s="48">
        <v>86325</v>
      </c>
    </row>
    <row r="123" spans="2:10" x14ac:dyDescent="0.25">
      <c r="B123" s="20" t="s">
        <v>39</v>
      </c>
      <c r="C123" s="32" t="s">
        <v>121</v>
      </c>
      <c r="D123" s="28">
        <v>15687.869999999999</v>
      </c>
      <c r="F123" s="78" t="s">
        <v>2</v>
      </c>
      <c r="G123" s="55" t="s">
        <v>20</v>
      </c>
      <c r="H123" s="50">
        <v>58225</v>
      </c>
    </row>
    <row r="124" spans="2:10" x14ac:dyDescent="0.25">
      <c r="B124" s="20" t="s">
        <v>39</v>
      </c>
      <c r="C124" s="32" t="s">
        <v>50</v>
      </c>
      <c r="D124" s="28">
        <v>15652.4</v>
      </c>
      <c r="F124" s="77" t="s">
        <v>2</v>
      </c>
      <c r="G124" s="56" t="s">
        <v>166</v>
      </c>
      <c r="H124" s="52">
        <v>87890.3</v>
      </c>
    </row>
    <row r="125" spans="2:10" ht="16.5" thickBot="1" x14ac:dyDescent="0.3">
      <c r="B125" s="19" t="s">
        <v>39</v>
      </c>
      <c r="C125" s="33" t="s">
        <v>113</v>
      </c>
      <c r="D125" s="28">
        <v>15250</v>
      </c>
      <c r="F125" s="79" t="s">
        <v>2</v>
      </c>
      <c r="G125" s="57" t="s">
        <v>22</v>
      </c>
      <c r="H125" s="63">
        <v>44913.91</v>
      </c>
    </row>
    <row r="126" spans="2:10" x14ac:dyDescent="0.25">
      <c r="B126" s="20" t="s">
        <v>39</v>
      </c>
      <c r="C126" s="32" t="s">
        <v>48</v>
      </c>
      <c r="D126" s="28">
        <v>15000</v>
      </c>
      <c r="G126" s="80" t="s">
        <v>160</v>
      </c>
      <c r="H126" s="81">
        <f>SUM(H119:H125)</f>
        <v>440318.30000000005</v>
      </c>
      <c r="I126" s="94"/>
      <c r="J126" s="95" t="s">
        <v>187</v>
      </c>
    </row>
    <row r="127" spans="2:10" ht="16.5" thickBot="1" x14ac:dyDescent="0.3">
      <c r="B127" s="19" t="s">
        <v>39</v>
      </c>
      <c r="C127" s="33" t="s">
        <v>72</v>
      </c>
      <c r="D127" s="28">
        <v>13484.35</v>
      </c>
      <c r="G127" s="80" t="s">
        <v>154</v>
      </c>
      <c r="H127" s="81">
        <f>SUM(H126/7)</f>
        <v>62902.614285714291</v>
      </c>
      <c r="I127" s="96" t="s">
        <v>188</v>
      </c>
      <c r="J127" s="97">
        <f>SUM(H127-D46)</f>
        <v>11784.944285714293</v>
      </c>
    </row>
    <row r="128" spans="2:10" x14ac:dyDescent="0.25">
      <c r="B128" s="19" t="s">
        <v>39</v>
      </c>
      <c r="C128" s="33" t="s">
        <v>104</v>
      </c>
      <c r="D128" s="28">
        <v>13094.19</v>
      </c>
      <c r="F128" s="87" t="s">
        <v>39</v>
      </c>
      <c r="G128" s="76" t="s">
        <v>185</v>
      </c>
      <c r="H128" s="45">
        <v>28950</v>
      </c>
    </row>
    <row r="129" spans="2:8" x14ac:dyDescent="0.25">
      <c r="B129" s="19" t="s">
        <v>39</v>
      </c>
      <c r="C129" s="33" t="s">
        <v>58</v>
      </c>
      <c r="D129" s="28">
        <v>12954.94</v>
      </c>
      <c r="F129" s="66" t="s">
        <v>39</v>
      </c>
      <c r="G129" s="67" t="s">
        <v>186</v>
      </c>
      <c r="H129" s="62">
        <v>15652.4</v>
      </c>
    </row>
    <row r="130" spans="2:8" x14ac:dyDescent="0.25">
      <c r="B130" s="19" t="s">
        <v>39</v>
      </c>
      <c r="C130" s="33" t="s">
        <v>86</v>
      </c>
      <c r="D130" s="28">
        <v>12950</v>
      </c>
      <c r="F130" s="68" t="s">
        <v>39</v>
      </c>
      <c r="G130" s="56" t="s">
        <v>43</v>
      </c>
      <c r="H130" s="50">
        <v>36988.559999999998</v>
      </c>
    </row>
    <row r="131" spans="2:8" x14ac:dyDescent="0.25">
      <c r="B131" s="19" t="s">
        <v>39</v>
      </c>
      <c r="C131" s="33" t="s">
        <v>117</v>
      </c>
      <c r="D131" s="28">
        <v>11850</v>
      </c>
      <c r="F131" s="68" t="s">
        <v>39</v>
      </c>
      <c r="G131" s="56" t="s">
        <v>49</v>
      </c>
      <c r="H131" s="50">
        <v>32800</v>
      </c>
    </row>
    <row r="132" spans="2:8" x14ac:dyDescent="0.25">
      <c r="B132" s="19" t="s">
        <v>39</v>
      </c>
      <c r="C132" s="33" t="s">
        <v>98</v>
      </c>
      <c r="D132" s="28">
        <v>11420.68</v>
      </c>
      <c r="F132" s="66" t="s">
        <v>39</v>
      </c>
      <c r="G132" s="55" t="s">
        <v>62</v>
      </c>
      <c r="H132" s="50">
        <v>37170.79</v>
      </c>
    </row>
    <row r="133" spans="2:8" x14ac:dyDescent="0.25">
      <c r="B133" s="19" t="s">
        <v>39</v>
      </c>
      <c r="C133" s="33" t="s">
        <v>64</v>
      </c>
      <c r="D133" s="28">
        <v>11238.43</v>
      </c>
      <c r="F133" s="66" t="s">
        <v>39</v>
      </c>
      <c r="G133" s="55" t="s">
        <v>63</v>
      </c>
      <c r="H133" s="50">
        <v>32212.639999999999</v>
      </c>
    </row>
    <row r="134" spans="2:8" x14ac:dyDescent="0.25">
      <c r="B134" s="19" t="s">
        <v>39</v>
      </c>
      <c r="C134" s="33" t="s">
        <v>95</v>
      </c>
      <c r="D134" s="28">
        <v>10119.84</v>
      </c>
      <c r="F134" s="66" t="s">
        <v>39</v>
      </c>
      <c r="G134" s="55" t="s">
        <v>71</v>
      </c>
      <c r="H134" s="50">
        <v>36963.17</v>
      </c>
    </row>
    <row r="135" spans="2:8" x14ac:dyDescent="0.25">
      <c r="B135" s="19" t="s">
        <v>39</v>
      </c>
      <c r="C135" s="33" t="s">
        <v>119</v>
      </c>
      <c r="D135" s="29">
        <v>9592.84</v>
      </c>
      <c r="F135" s="66" t="s">
        <v>39</v>
      </c>
      <c r="G135" s="55" t="s">
        <v>74</v>
      </c>
      <c r="H135" s="50">
        <v>41927.79</v>
      </c>
    </row>
    <row r="136" spans="2:8" x14ac:dyDescent="0.25">
      <c r="B136" s="20" t="s">
        <v>39</v>
      </c>
      <c r="C136" s="32" t="s">
        <v>115</v>
      </c>
      <c r="D136" s="29">
        <v>9260</v>
      </c>
      <c r="F136" s="68" t="s">
        <v>39</v>
      </c>
      <c r="G136" s="56" t="s">
        <v>76</v>
      </c>
      <c r="H136" s="61">
        <v>3750</v>
      </c>
    </row>
    <row r="137" spans="2:8" x14ac:dyDescent="0.25">
      <c r="B137" s="20" t="s">
        <v>39</v>
      </c>
      <c r="C137" s="32" t="s">
        <v>41</v>
      </c>
      <c r="D137" s="29">
        <v>8961.2099999999991</v>
      </c>
      <c r="F137" s="66" t="s">
        <v>39</v>
      </c>
      <c r="G137" s="55" t="s">
        <v>79</v>
      </c>
      <c r="H137" s="62">
        <v>17408.36</v>
      </c>
    </row>
    <row r="138" spans="2:8" x14ac:dyDescent="0.25">
      <c r="B138" s="19" t="s">
        <v>39</v>
      </c>
      <c r="C138" s="33" t="s">
        <v>51</v>
      </c>
      <c r="D138" s="29">
        <v>8650</v>
      </c>
      <c r="F138" s="66" t="s">
        <v>39</v>
      </c>
      <c r="G138" s="55" t="s">
        <v>81</v>
      </c>
      <c r="H138" s="50">
        <v>43635.24</v>
      </c>
    </row>
    <row r="139" spans="2:8" x14ac:dyDescent="0.25">
      <c r="B139" s="19" t="s">
        <v>39</v>
      </c>
      <c r="C139" s="33" t="s">
        <v>96</v>
      </c>
      <c r="D139" s="29">
        <v>8404.25</v>
      </c>
      <c r="F139" s="68" t="s">
        <v>39</v>
      </c>
      <c r="G139" s="56" t="s">
        <v>97</v>
      </c>
      <c r="H139" s="50">
        <v>43959.9</v>
      </c>
    </row>
    <row r="140" spans="2:8" x14ac:dyDescent="0.25">
      <c r="B140" s="19" t="s">
        <v>39</v>
      </c>
      <c r="C140" s="33" t="s">
        <v>73</v>
      </c>
      <c r="D140" s="29">
        <v>8400</v>
      </c>
      <c r="F140" s="68" t="s">
        <v>39</v>
      </c>
      <c r="G140" s="56" t="s">
        <v>100</v>
      </c>
      <c r="H140" s="62">
        <v>17927.95</v>
      </c>
    </row>
    <row r="141" spans="2:8" x14ac:dyDescent="0.25">
      <c r="B141" s="20" t="s">
        <v>39</v>
      </c>
      <c r="C141" s="32" t="s">
        <v>132</v>
      </c>
      <c r="D141" s="29">
        <v>7915.28</v>
      </c>
      <c r="F141" s="66" t="s">
        <v>39</v>
      </c>
      <c r="G141" s="55" t="s">
        <v>102</v>
      </c>
      <c r="H141" s="62">
        <v>21220.170000000002</v>
      </c>
    </row>
    <row r="142" spans="2:8" x14ac:dyDescent="0.25">
      <c r="B142" s="20" t="s">
        <v>39</v>
      </c>
      <c r="C142" s="32" t="s">
        <v>93</v>
      </c>
      <c r="D142" s="29">
        <v>7750</v>
      </c>
      <c r="F142" s="66" t="s">
        <v>39</v>
      </c>
      <c r="G142" s="55" t="s">
        <v>107</v>
      </c>
      <c r="H142" s="50">
        <v>29805.53</v>
      </c>
    </row>
    <row r="143" spans="2:8" x14ac:dyDescent="0.25">
      <c r="B143" s="19" t="s">
        <v>39</v>
      </c>
      <c r="C143" s="33" t="s">
        <v>105</v>
      </c>
      <c r="D143" s="29">
        <v>7487.2300000000005</v>
      </c>
      <c r="F143" s="68" t="s">
        <v>39</v>
      </c>
      <c r="G143" s="56" t="s">
        <v>112</v>
      </c>
      <c r="H143" s="50">
        <v>32618.3</v>
      </c>
    </row>
    <row r="144" spans="2:8" x14ac:dyDescent="0.25">
      <c r="B144" s="19" t="s">
        <v>39</v>
      </c>
      <c r="C144" s="33" t="s">
        <v>78</v>
      </c>
      <c r="D144" s="29">
        <v>6500</v>
      </c>
      <c r="F144" s="66" t="s">
        <v>39</v>
      </c>
      <c r="G144" s="55" t="s">
        <v>114</v>
      </c>
      <c r="H144" s="52">
        <v>75118.09</v>
      </c>
    </row>
    <row r="145" spans="2:10" x14ac:dyDescent="0.25">
      <c r="B145" s="19" t="s">
        <v>39</v>
      </c>
      <c r="C145" s="33" t="s">
        <v>76</v>
      </c>
      <c r="D145" s="29">
        <v>3750</v>
      </c>
      <c r="F145" s="68" t="s">
        <v>39</v>
      </c>
      <c r="G145" s="56" t="s">
        <v>117</v>
      </c>
      <c r="H145" s="62">
        <v>11850</v>
      </c>
    </row>
    <row r="146" spans="2:10" ht="16.5" thickBot="1" x14ac:dyDescent="0.3">
      <c r="B146" s="20" t="s">
        <v>39</v>
      </c>
      <c r="C146" s="32" t="s">
        <v>85</v>
      </c>
      <c r="D146" s="29">
        <v>3250</v>
      </c>
      <c r="F146" s="88" t="s">
        <v>39</v>
      </c>
      <c r="G146" s="57" t="s">
        <v>129</v>
      </c>
      <c r="H146" s="63">
        <v>41785.269999999997</v>
      </c>
    </row>
    <row r="147" spans="2:10" x14ac:dyDescent="0.25">
      <c r="B147" s="19" t="s">
        <v>39</v>
      </c>
      <c r="C147" s="33" t="s">
        <v>125</v>
      </c>
      <c r="D147" s="29">
        <v>3006.63</v>
      </c>
      <c r="G147" s="80" t="s">
        <v>160</v>
      </c>
      <c r="H147" s="81">
        <f>SUM(H128:H146)</f>
        <v>601744.16</v>
      </c>
      <c r="I147" s="94"/>
      <c r="J147" s="95" t="s">
        <v>187</v>
      </c>
    </row>
    <row r="148" spans="2:10" x14ac:dyDescent="0.25">
      <c r="B148" s="19" t="s">
        <v>39</v>
      </c>
      <c r="C148" s="33" t="s">
        <v>92</v>
      </c>
      <c r="D148" s="29">
        <v>2750</v>
      </c>
      <c r="G148" s="80" t="s">
        <v>154</v>
      </c>
      <c r="H148" s="81">
        <f>SUM(H147/19)</f>
        <v>31670.745263157896</v>
      </c>
      <c r="I148" s="96" t="s">
        <v>188</v>
      </c>
      <c r="J148" s="97">
        <f>SUM(H148-D156)</f>
        <v>3212.5847869674253</v>
      </c>
    </row>
    <row r="149" spans="2:10" x14ac:dyDescent="0.25">
      <c r="B149" s="20" t="s">
        <v>39</v>
      </c>
      <c r="C149" s="32" t="s">
        <v>124</v>
      </c>
      <c r="D149" s="29">
        <v>2550</v>
      </c>
    </row>
    <row r="150" spans="2:10" x14ac:dyDescent="0.25">
      <c r="B150" s="20" t="s">
        <v>39</v>
      </c>
      <c r="C150" s="32" t="s">
        <v>110</v>
      </c>
      <c r="D150" s="29">
        <v>2500</v>
      </c>
    </row>
    <row r="151" spans="2:10" x14ac:dyDescent="0.25">
      <c r="B151" s="19" t="s">
        <v>39</v>
      </c>
      <c r="C151" s="33" t="s">
        <v>116</v>
      </c>
      <c r="D151" s="29">
        <v>2250</v>
      </c>
    </row>
    <row r="152" spans="2:10" x14ac:dyDescent="0.25">
      <c r="B152" s="21" t="s">
        <v>39</v>
      </c>
      <c r="C152" s="34" t="s">
        <v>54</v>
      </c>
      <c r="D152" s="29">
        <v>750</v>
      </c>
    </row>
    <row r="153" spans="2:10" x14ac:dyDescent="0.25">
      <c r="B153" s="20" t="s">
        <v>39</v>
      </c>
      <c r="C153" s="36" t="s">
        <v>94</v>
      </c>
      <c r="D153" s="29">
        <v>0</v>
      </c>
    </row>
    <row r="154" spans="2:10" ht="16.5" thickBot="1" x14ac:dyDescent="0.3">
      <c r="B154" s="9"/>
      <c r="C154" s="30"/>
      <c r="D154" s="24"/>
    </row>
    <row r="155" spans="2:10" ht="16.5" thickBot="1" x14ac:dyDescent="0.3">
      <c r="B155" s="9"/>
      <c r="C155" s="6" t="s">
        <v>36</v>
      </c>
      <c r="D155" s="7">
        <f>SUM(Table3[Contributions])</f>
        <v>2988106.8499999996</v>
      </c>
    </row>
    <row r="156" spans="2:10" ht="16.5" thickBot="1" x14ac:dyDescent="0.3">
      <c r="C156" s="6" t="s">
        <v>147</v>
      </c>
      <c r="D156" s="7">
        <f>SUM(D155/105)</f>
        <v>28458.160476190471</v>
      </c>
    </row>
    <row r="157" spans="2:10" ht="16.5" thickBot="1" x14ac:dyDescent="0.3"/>
    <row r="158" spans="2:10" ht="16.5" thickBot="1" x14ac:dyDescent="0.3">
      <c r="C158" s="43" t="s">
        <v>148</v>
      </c>
      <c r="D158" s="7">
        <f>SUM(D155+D45)</f>
        <v>5811510.1300000008</v>
      </c>
    </row>
    <row r="159" spans="2:10" ht="16.5" thickBot="1" x14ac:dyDescent="0.3">
      <c r="C159" s="43" t="s">
        <v>149</v>
      </c>
      <c r="D159" s="7">
        <f>SUM(D158/(105+39))</f>
        <v>40357.709236111114</v>
      </c>
    </row>
  </sheetData>
  <phoneticPr fontId="20" type="noConversion"/>
  <pageMargins left="0.75" right="0.75" top="1" bottom="1" header="0.5" footer="0.5"/>
  <tableParts count="2">
    <tablePart r:id="rId1"/>
    <tablePart r:id="rId2"/>
  </tableParts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Moss Robeson</dc:creator>
  <cp:lastModifiedBy>Tom Aswell</cp:lastModifiedBy>
  <cp:lastPrinted>2014-05-15T19:53:11Z</cp:lastPrinted>
  <dcterms:created xsi:type="dcterms:W3CDTF">2014-05-15T15:18:48Z</dcterms:created>
  <dcterms:modified xsi:type="dcterms:W3CDTF">2014-05-29T13:16:21Z</dcterms:modified>
</cp:coreProperties>
</file>